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RT_FLTS_YY" sheetId="1" r:id="rId4"/>
    <sheet state="visible" name="ERT_FLTS_MM" sheetId="2" r:id="rId5"/>
    <sheet state="visible" name="ERT_FLTS_LOC" sheetId="3" r:id="rId6"/>
    <sheet state="visible" name="Change Log" sheetId="4" r:id="rId7"/>
  </sheets>
  <definedNames/>
  <calcPr/>
</workbook>
</file>

<file path=xl/sharedStrings.xml><?xml version="1.0" encoding="utf-8"?>
<sst xmlns="http://schemas.openxmlformats.org/spreadsheetml/2006/main" count="563" uniqueCount="232">
  <si>
    <t>Data source</t>
  </si>
  <si>
    <t>Change date</t>
  </si>
  <si>
    <t>EUROCONTROL - PRU</t>
  </si>
  <si>
    <t>Period Start</t>
  </si>
  <si>
    <t>Meta data</t>
  </si>
  <si>
    <t>N/A</t>
  </si>
  <si>
    <t>Release date</t>
  </si>
  <si>
    <t>Period End</t>
  </si>
  <si>
    <t xml:space="preserve"> </t>
  </si>
  <si>
    <t>Contact</t>
  </si>
  <si>
    <t>pru-support@eurocontrol.int</t>
  </si>
  <si>
    <t xml:space="preserve">  </t>
  </si>
  <si>
    <t>Entity</t>
  </si>
  <si>
    <t>Period</t>
  </si>
  <si>
    <t>Comment</t>
  </si>
  <si>
    <t>Period: JAN-AUG</t>
  </si>
  <si>
    <t>UK</t>
  </si>
  <si>
    <t>SES Area (RP4)</t>
  </si>
  <si>
    <t>UK removed from SES area</t>
  </si>
  <si>
    <t>Year</t>
  </si>
  <si>
    <t>Days</t>
  </si>
  <si>
    <t>Total IFR flights</t>
  </si>
  <si>
    <t>Avg. Daily</t>
  </si>
  <si>
    <t>% change</t>
  </si>
  <si>
    <t xml:space="preserve">2015  </t>
  </si>
  <si>
    <t>Total</t>
  </si>
  <si>
    <t xml:space="preserve">     </t>
  </si>
  <si>
    <t xml:space="preserve">    </t>
  </si>
  <si>
    <t>Avg. daily</t>
  </si>
  <si>
    <t>Entity (based on FIR)</t>
  </si>
  <si>
    <t xml:space="preserve">2016  </t>
  </si>
  <si>
    <t>2025</t>
  </si>
  <si>
    <t>2026</t>
  </si>
  <si>
    <t>SES Area</t>
  </si>
  <si>
    <t>Month</t>
  </si>
  <si>
    <t>Label</t>
  </si>
  <si>
    <t xml:space="preserve">2017  </t>
  </si>
  <si>
    <t xml:space="preserve">2018  </t>
  </si>
  <si>
    <t xml:space="preserve">2019  </t>
  </si>
  <si>
    <t>2020</t>
  </si>
  <si>
    <t>cum. change vs. same period in previous year (%)</t>
  </si>
  <si>
    <t>Select</t>
  </si>
  <si>
    <t>SES AREA RP3</t>
  </si>
  <si>
    <t>2021</t>
  </si>
  <si>
    <t>Austria</t>
  </si>
  <si>
    <t>Jan-15</t>
  </si>
  <si>
    <t>JAN</t>
  </si>
  <si>
    <t>Belgium</t>
  </si>
  <si>
    <t>Bulgaria</t>
  </si>
  <si>
    <t>2022</t>
  </si>
  <si>
    <t>Croatia</t>
  </si>
  <si>
    <t>Cyprus</t>
  </si>
  <si>
    <t>2023</t>
  </si>
  <si>
    <t>2024</t>
  </si>
  <si>
    <t>Feb-15</t>
  </si>
  <si>
    <t>Czech Republic</t>
  </si>
  <si>
    <t>FEB</t>
  </si>
  <si>
    <t>Denmark</t>
  </si>
  <si>
    <t>Estonia</t>
  </si>
  <si>
    <t>Finland</t>
  </si>
  <si>
    <t>France</t>
  </si>
  <si>
    <t>Germany</t>
  </si>
  <si>
    <t>Mar-15</t>
  </si>
  <si>
    <t>MAR</t>
  </si>
  <si>
    <t>Greece</t>
  </si>
  <si>
    <t>Apr-15</t>
  </si>
  <si>
    <t>APR</t>
  </si>
  <si>
    <t>Hungary</t>
  </si>
  <si>
    <t>Ireland</t>
  </si>
  <si>
    <t>Italy</t>
  </si>
  <si>
    <t>May-15</t>
  </si>
  <si>
    <t>MAY</t>
  </si>
  <si>
    <t>Latvia</t>
  </si>
  <si>
    <t>Lithuania</t>
  </si>
  <si>
    <t>Jun-15</t>
  </si>
  <si>
    <t>JUN</t>
  </si>
  <si>
    <t>Malta</t>
  </si>
  <si>
    <t>Netherlands</t>
  </si>
  <si>
    <t>Jul-15</t>
  </si>
  <si>
    <t>JUL</t>
  </si>
  <si>
    <t>Norway</t>
  </si>
  <si>
    <t>Aug-15</t>
  </si>
  <si>
    <t>AUG</t>
  </si>
  <si>
    <t>Poland</t>
  </si>
  <si>
    <t>Portugal</t>
  </si>
  <si>
    <t>Romania</t>
  </si>
  <si>
    <t>Slovakia</t>
  </si>
  <si>
    <t>Sep-15</t>
  </si>
  <si>
    <t>Slovenia</t>
  </si>
  <si>
    <t>SEP</t>
  </si>
  <si>
    <t>Spain</t>
  </si>
  <si>
    <t>Oct-15</t>
  </si>
  <si>
    <t>Sweden</t>
  </si>
  <si>
    <t>OCT</t>
  </si>
  <si>
    <t>Switzerland</t>
  </si>
  <si>
    <t>Nov-15</t>
  </si>
  <si>
    <t>NOV</t>
  </si>
  <si>
    <t>Dec-15</t>
  </si>
  <si>
    <t>DEC</t>
  </si>
  <si>
    <t>Jan-16</t>
  </si>
  <si>
    <t>Feb-16</t>
  </si>
  <si>
    <t>Mar-16</t>
  </si>
  <si>
    <t>Apr-16</t>
  </si>
  <si>
    <t>May-16</t>
  </si>
  <si>
    <t>Jun-16</t>
  </si>
  <si>
    <t>Jul-16</t>
  </si>
  <si>
    <t>Aug-16</t>
  </si>
  <si>
    <t>Sep-16</t>
  </si>
  <si>
    <t>Oct-16</t>
  </si>
  <si>
    <t>Nov-16</t>
  </si>
  <si>
    <t>Dec-16</t>
  </si>
  <si>
    <t>Jan-17</t>
  </si>
  <si>
    <t>Feb-17</t>
  </si>
  <si>
    <t>Mar-17</t>
  </si>
  <si>
    <t>Apr-17</t>
  </si>
  <si>
    <t>May-17</t>
  </si>
  <si>
    <t>Jun-17</t>
  </si>
  <si>
    <t>Jul-17</t>
  </si>
  <si>
    <t>Aug-17</t>
  </si>
  <si>
    <t>Sep-17</t>
  </si>
  <si>
    <t>Oct-17</t>
  </si>
  <si>
    <t>Nov-17</t>
  </si>
  <si>
    <t>Dec-17</t>
  </si>
  <si>
    <t>Jan-18</t>
  </si>
  <si>
    <t>Feb-18</t>
  </si>
  <si>
    <t>Mar-18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</si>
  <si>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</si>
  <si>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</si>
  <si>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</si>
  <si>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</si>
  <si>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</si>
  <si>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</si>
  <si>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</si>
  <si>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</si>
  <si>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</si>
  <si>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</si>
  <si>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Feb-19</t>
  </si>
  <si>
    <t>Mar-19</t>
  </si>
  <si>
    <t>Apr-19</t>
  </si>
  <si>
    <t>May-19</t>
  </si>
  <si>
    <t>Jun-19</t>
  </si>
  <si>
    <t>Jul-19</t>
  </si>
  <si>
    <t>Aug-19</t>
  </si>
  <si>
    <t>Sep-19</t>
  </si>
  <si>
    <t>Oct-19</t>
  </si>
  <si>
    <t>Nov-19</t>
  </si>
  <si>
    <t>Dec-19</t>
  </si>
  <si>
    <t>Jan-20</t>
  </si>
  <si>
    <t>Feb-20</t>
  </si>
  <si>
    <t>Mar-20</t>
  </si>
  <si>
    <t>Apr-20</t>
  </si>
  <si>
    <t>May-20</t>
  </si>
  <si>
    <t>Jun-20</t>
  </si>
  <si>
    <t>Jul-20</t>
  </si>
  <si>
    <t>Aug-20</t>
  </si>
  <si>
    <t>Sep-20</t>
  </si>
  <si>
    <t>Oct-20</t>
  </si>
  <si>
    <t>Nov-20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</si>
  <si>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</si>
  <si>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</si>
  <si>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</si>
  <si>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</si>
  <si>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</si>
  <si>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</si>
  <si>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</si>
  <si>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</si>
  <si>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</si>
  <si>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</si>
  <si>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</si>
  <si>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</si>
  <si>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</si>
  <si>
    <t>Jan-22</t>
  </si>
  <si>
    <t>Feb-22</t>
  </si>
  <si>
    <t>Mar-22</t>
  </si>
  <si>
    <t>Apr-22</t>
  </si>
  <si>
    <t>May-22</t>
  </si>
  <si>
    <t>Jun-22</t>
  </si>
  <si>
    <t>Jul-22</t>
  </si>
  <si>
    <t>Aug-22</t>
  </si>
  <si>
    <t>Sep-22</t>
  </si>
  <si>
    <t>Oct-22</t>
  </si>
  <si>
    <t>Nov-22</t>
  </si>
  <si>
    <t>Dec-22</t>
  </si>
  <si>
    <t>Jan-23</t>
  </si>
  <si>
    <t>Feb-23</t>
  </si>
  <si>
    <t>Mar-23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</si>
  <si>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</si>
  <si>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</si>
  <si>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</si>
  <si>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</si>
  <si>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</si>
  <si>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</si>
  <si>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</si>
  <si>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</si>
  <si>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</si>
  <si>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</si>
  <si>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</si>
  <si>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</si>
  <si>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</si>
  <si>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</si>
  <si>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</si>
  <si>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</si>
  <si>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</si>
  <si>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</si>
  <si>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</si>
  <si>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</si>
  <si>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</si>
  <si>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SES AREA RP4</t>
  </si>
  <si>
    <t>Jan-25</t>
  </si>
  <si>
    <t>Feb-25</t>
  </si>
  <si>
    <t>Mar-25</t>
  </si>
  <si>
    <t>Apr-25</t>
  </si>
  <si>
    <t>May-25</t>
  </si>
  <si>
    <t>Jun-25</t>
  </si>
  <si>
    <t>Jul-25</t>
  </si>
  <si>
    <t>Aug-25</t>
  </si>
  <si>
    <t>Sep-25</t>
  </si>
  <si>
    <t>Oct-25</t>
  </si>
  <si>
    <t>Nov-25</t>
  </si>
  <si>
    <t>Dec-25</t>
  </si>
  <si>
    <t>Jan-26</t>
  </si>
  <si>
    <t>Feb-26</t>
  </si>
  <si>
    <t>Mar-26</t>
  </si>
  <si>
    <t>Apr-26</t>
  </si>
  <si>
    <t>May-26</t>
  </si>
  <si>
    <t>Jun-26</t>
  </si>
  <si>
    <t>Jul-26</t>
  </si>
  <si>
    <t>Aug-26</t>
  </si>
  <si>
    <t>Sep-26</t>
  </si>
  <si>
    <t>Oct-26</t>
  </si>
  <si>
    <t>Nov-26</t>
  </si>
  <si>
    <t>Dec-26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</si>
</sst>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&quot; &quot;mmm&quot; &quot;yyyy"/>
    <numFmt numFmtId="165" formatCode="d mmm yyyy"/>
    <numFmt numFmtId="166" formatCode="d mmm. yyyy"/>
    <numFmt numFmtId="167" formatCode="0.0%"/>
  </numFmts>
  <fonts count="13">
    <font>
      <sz val="10.0"/>
      <color rgb="FF000000"/>
      <name val="Arial"/>
    </font>
    <font>
      <b/>
      <sz val="9.0"/>
      <color rgb="FF396EA2"/>
      <name val="Calibri"/>
    </font>
    <font>
      <sz val="9.0"/>
      <color rgb="FF396EA2"/>
      <name val="Calibri"/>
    </font>
    <font>
      <sz val="10.0"/>
      <color rgb="FF396EA2"/>
      <name val="Calibri"/>
    </font>
    <font>
      <sz val="9.0"/>
      <color rgb="FFC00000"/>
      <name val="Calibri"/>
    </font>
    <font>
      <u/>
      <sz val="9.0"/>
      <color rgb="FF396EA2"/>
      <name val="Calibri"/>
    </font>
    <font>
      <sz val="9.0"/>
      <color rgb="FF000000"/>
      <name val="Calibri"/>
    </font>
    <font>
      <sz val="9.0"/>
      <color rgb="FFF3F3F3"/>
      <name val="Calibri"/>
    </font>
    <font>
      <b/>
      <sz val="10.0"/>
      <color rgb="FF396EA2"/>
      <name val="Calibri"/>
    </font>
    <font>
      <sz val="9.0"/>
      <name val="Calibri"/>
    </font>
    <font>
      <b/>
      <sz val="8.0"/>
      <color rgb="FFC00000"/>
      <name val="Calibri"/>
    </font>
    <font>
      <sz val="10.0"/>
      <color rgb="FF000000"/>
      <name val="Calibri"/>
    </font>
    <font>
      <sz val="10.0"/>
      <color rgb="FFF3F3F3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3D85C6"/>
        <bgColor rgb="FF3D85C6"/>
      </patternFill>
    </fill>
  </fills>
  <borders count="38">
    <border/>
    <border>
      <left/>
      <right/>
      <top/>
      <bottom/>
    </border>
    <border>
      <right/>
      <top/>
      <bottom/>
    </border>
    <border>
      <left/>
      <right/>
      <top/>
      <bottom style="thin">
        <color rgb="FF000000"/>
      </bottom>
    </border>
    <border>
      <right/>
      <top/>
      <bottom style="thin">
        <color rgb="FF000000"/>
      </bottom>
    </border>
    <border>
      <left/>
      <top/>
      <bottom/>
    </border>
    <border>
      <right/>
      <bottom style="thin">
        <color rgb="FF000000"/>
      </bottom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/>
      <top/>
    </border>
    <border>
      <left style="thin">
        <color rgb="FF000000"/>
      </left>
      <top style="thin">
        <color rgb="FF000000"/>
      </top>
    </border>
    <border>
      <left/>
      <top/>
      <bottom style="thin">
        <color rgb="FF000000"/>
      </bottom>
    </border>
    <border>
      <lef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/>
      <top/>
      <bottom/>
    </border>
    <border>
      <left/>
      <right/>
      <top style="thin">
        <color rgb="FF000000"/>
      </top>
      <bottom/>
    </border>
    <border>
      <lef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/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bottom/>
    </border>
    <border>
      <left style="thin">
        <color rgb="FF000000"/>
      </left>
      <top/>
    </border>
    <border>
      <left style="thin">
        <color rgb="FF000000"/>
      </left>
      <right style="thin">
        <color rgb="FF000000"/>
      </right>
      <top/>
    </border>
  </borders>
  <cellStyleXfs count="1">
    <xf borderId="0" fillId="0" fontId="0" numFmtId="0" applyAlignment="1" applyFont="1"/>
  </cellStyleXfs>
  <cellXfs count="10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0"/>
    </xf>
    <xf borderId="2" fillId="2" fontId="1" numFmtId="0" xfId="0" applyAlignment="1" applyBorder="1" applyFill="1" applyFont="1">
      <alignment shrinkToFit="0" vertical="bottom" wrapText="0"/>
    </xf>
    <xf borderId="1" fillId="3" fontId="2" numFmtId="49" xfId="0" applyAlignment="1" applyBorder="1" applyFill="1" applyFont="1" applyNumberFormat="1">
      <alignment horizontal="left" readingOrder="0" shrinkToFit="0" vertical="bottom" wrapText="0"/>
    </xf>
    <xf borderId="2" fillId="3" fontId="2" numFmtId="164" xfId="0" applyAlignment="1" applyBorder="1" applyFill="1" applyFont="1" applyNumberFormat="1">
      <alignment horizontal="left" readingOrder="0" shrinkToFit="0" vertical="bottom" wrapText="0"/>
    </xf>
    <xf borderId="2" fillId="3" fontId="2" numFmtId="164" xfId="0" applyAlignment="1" applyBorder="1" applyFill="1" applyFont="1" applyNumberFormat="1">
      <alignment horizontal="left" shrinkToFit="0" vertical="bottom" wrapText="0"/>
    </xf>
    <xf borderId="1" fillId="2" fontId="1" numFmtId="0" xfId="0" applyAlignment="1" applyBorder="1" applyFill="1" applyFont="1">
      <alignment horizontal="left" shrinkToFit="0" wrapText="0"/>
    </xf>
    <xf borderId="1" fillId="3" fontId="3" numFmtId="0" xfId="0" applyAlignment="1" applyBorder="1" applyFill="1" applyFont="1">
      <alignment horizontal="left" readingOrder="0" shrinkToFit="0" wrapText="0"/>
    </xf>
    <xf borderId="3" fillId="2" fontId="1" numFmtId="0" xfId="0" applyAlignment="1" applyBorder="1" applyFill="1" applyFont="1">
      <alignment shrinkToFit="0" wrapText="0"/>
    </xf>
    <xf borderId="3" fillId="0" fontId="4" numFmtId="165" xfId="0" applyAlignment="1" applyBorder="1" applyFont="1" applyNumberFormat="1">
      <alignment horizontal="left" readingOrder="0" vertical="bottom"/>
    </xf>
    <xf borderId="1" fillId="3" fontId="2" numFmtId="0" xfId="0" applyAlignment="1" applyBorder="1" applyFill="1" applyFont="1">
      <alignment horizontal="left" shrinkToFit="0" wrapText="0"/>
    </xf>
    <xf borderId="4" fillId="2" fontId="1" numFmtId="0" xfId="0" applyAlignment="1" applyBorder="1" applyFill="1" applyFont="1">
      <alignment vertical="bottom"/>
    </xf>
    <xf borderId="5" fillId="3" fontId="2" numFmtId="0" xfId="0" applyAlignment="1" applyBorder="1" applyFill="1" applyFont="1">
      <alignment horizontal="left" shrinkToFit="0" wrapText="1"/>
    </xf>
    <xf borderId="4" fillId="3" fontId="2" numFmtId="166" xfId="0" applyAlignment="1" applyBorder="1" applyFill="1" applyFont="1" applyNumberFormat="1">
      <alignment horizontal="left" readingOrder="0" vertical="bottom"/>
    </xf>
    <xf borderId="5" fillId="3" fontId="2" numFmtId="0" xfId="0" applyAlignment="1" applyBorder="1" applyFill="1" applyFont="1">
      <alignment horizontal="left" readingOrder="0" shrinkToFit="0" wrapText="1"/>
    </xf>
    <xf borderId="3" fillId="2" fontId="1" numFmtId="0" xfId="0" applyAlignment="1" applyBorder="1" applyFill="1" applyFont="1">
      <alignment horizontal="left" shrinkToFit="0" wrapText="0"/>
    </xf>
    <xf borderId="6" fillId="2" fontId="1" numFmtId="0" xfId="0" applyAlignment="1" applyBorder="1" applyFill="1" applyFont="1">
      <alignment shrinkToFit="0" vertical="bottom" wrapText="0"/>
    </xf>
    <xf borderId="3" fillId="3" fontId="5" numFmtId="0" xfId="0" applyAlignment="1" applyBorder="1" applyFill="1" applyFont="1">
      <alignment horizontal="left" readingOrder="0" shrinkToFit="0" wrapText="0"/>
    </xf>
    <xf borderId="3" fillId="3" fontId="6" numFmtId="0" xfId="0" applyAlignment="1" applyBorder="1" applyFill="1" applyFont="1">
      <alignment readingOrder="0" shrinkToFit="0" wrapText="1"/>
    </xf>
    <xf borderId="3" fillId="3" fontId="6" numFmtId="49" xfId="0" applyAlignment="1" applyBorder="1" applyFill="1" applyFont="1" applyNumberFormat="1">
      <alignment shrinkToFit="0" wrapText="1"/>
    </xf>
    <xf borderId="0" fillId="4" fontId="7" numFmtId="0" xfId="0" applyAlignment="1" applyFill="1" applyFont="1">
      <alignment horizontal="center" readingOrder="0" shrinkToFit="0" vertical="center" wrapText="1"/>
    </xf>
    <xf borderId="1" fillId="2" fontId="8" numFmtId="0" xfId="0" applyAlignment="1" applyBorder="1" applyFill="1" applyFont="1">
      <alignment horizontal="left" shrinkToFit="0" wrapText="0"/>
    </xf>
    <xf borderId="7" fillId="3" fontId="6" numFmtId="0" xfId="0" applyAlignment="1" applyBorder="1" applyFill="1" applyFont="1">
      <alignment readingOrder="0" shrinkToFit="0" wrapText="1"/>
    </xf>
    <xf borderId="0" fillId="3" fontId="9" numFmtId="164" xfId="0" applyAlignment="1" applyFill="1" applyFont="1" applyNumberFormat="1">
      <alignment horizontal="center" readingOrder="0" shrinkToFit="0" vertical="bottom" wrapText="0"/>
    </xf>
    <xf borderId="8" fillId="3" fontId="10" numFmtId="0" xfId="0" applyAlignment="1" applyBorder="1" applyFill="1" applyFont="1">
      <alignment horizontal="center" readingOrder="0" shrinkToFit="0" vertical="center" wrapText="0"/>
    </xf>
    <xf borderId="0" fillId="3" fontId="6" numFmtId="0" xfId="0" applyAlignment="1" applyFill="1" applyFont="1">
      <alignment readingOrder="0" vertical="bottom"/>
    </xf>
    <xf borderId="0" fillId="3" fontId="6" numFmtId="0" xfId="0" applyAlignment="1" applyFill="1" applyFont="1">
      <alignment horizontal="center" shrinkToFit="0" vertical="bottom" wrapText="0"/>
    </xf>
    <xf borderId="9" fillId="3" fontId="6" numFmtId="0" xfId="0" applyAlignment="1" applyBorder="1" applyFill="1" applyFont="1">
      <alignment readingOrder="0" shrinkToFit="0" wrapText="1"/>
    </xf>
    <xf borderId="3" fillId="3" fontId="4" numFmtId="165" xfId="0" applyAlignment="1" applyBorder="1" applyFill="1" applyFont="1" applyNumberFormat="1">
      <alignment horizontal="left" readingOrder="0" vertical="bottom"/>
    </xf>
    <xf borderId="10" fillId="4" fontId="7" numFmtId="49" xfId="0" applyAlignment="1" applyBorder="1" applyFill="1" applyFont="1" applyNumberFormat="1">
      <alignment horizontal="center" readingOrder="0" shrinkToFit="0" vertical="center" wrapText="1"/>
    </xf>
    <xf borderId="0" fillId="3" fontId="6" numFmtId="17" xfId="0" applyAlignment="1" applyFill="1" applyFont="1" applyNumberFormat="1">
      <alignment vertical="bottom"/>
    </xf>
    <xf borderId="8" fillId="4" fontId="7" numFmtId="0" xfId="0" applyAlignment="1" applyBorder="1" applyFill="1" applyFont="1">
      <alignment horizontal="center" readingOrder="0" shrinkToFit="0" vertical="center" wrapText="1"/>
    </xf>
    <xf borderId="3" fillId="2" fontId="8" numFmtId="0" xfId="0" applyAlignment="1" applyBorder="1" applyFill="1" applyFont="1">
      <alignment horizontal="left" shrinkToFit="0" wrapText="0"/>
    </xf>
    <xf borderId="0" fillId="3" fontId="6" numFmtId="49" xfId="0" applyAlignment="1" applyFill="1" applyFont="1" applyNumberFormat="1">
      <alignment readingOrder="0" vertical="bottom"/>
    </xf>
    <xf borderId="0" fillId="3" fontId="6" numFmtId="3" xfId="0" applyAlignment="1" applyFill="1" applyFont="1" applyNumberFormat="1">
      <alignment readingOrder="0" shrinkToFit="0" wrapText="1"/>
    </xf>
    <xf borderId="3" fillId="3" fontId="2" numFmtId="0" xfId="0" applyAlignment="1" applyBorder="1" applyFill="1" applyFont="1">
      <alignment horizontal="left" shrinkToFit="0" wrapText="0"/>
    </xf>
    <xf borderId="1" fillId="3" fontId="11" numFmtId="0" xfId="0" applyAlignment="1" applyBorder="1" applyFill="1" applyFont="1">
      <alignment shrinkToFit="0" wrapText="1"/>
    </xf>
    <xf borderId="11" fillId="3" fontId="2" numFmtId="0" xfId="0" applyAlignment="1" applyBorder="1" applyFill="1" applyFont="1">
      <alignment horizontal="left" shrinkToFit="0" wrapText="1"/>
    </xf>
    <xf borderId="0" fillId="3" fontId="6" numFmtId="3" xfId="0" applyAlignment="1" applyFill="1" applyFont="1" applyNumberFormat="1">
      <alignment horizontal="right" readingOrder="0" vertical="bottom"/>
    </xf>
    <xf borderId="1" fillId="3" fontId="11" numFmtId="0" xfId="0" applyAlignment="1" applyBorder="1" applyFill="1" applyFont="1">
      <alignment readingOrder="0" shrinkToFit="0" wrapText="1"/>
    </xf>
    <xf borderId="7" fillId="3" fontId="6" numFmtId="0" xfId="0" applyAlignment="1" applyBorder="1" applyFill="1" applyFont="1">
      <alignment shrinkToFit="0" wrapText="1"/>
    </xf>
    <xf borderId="0" fillId="3" fontId="6" numFmtId="0" xfId="0" applyAlignment="1" applyFill="1" applyFont="1">
      <alignment horizontal="center" readingOrder="0" shrinkToFit="0" vertical="bottom" wrapText="0"/>
    </xf>
    <xf borderId="12" fillId="3" fontId="6" numFmtId="0" xfId="0" applyAlignment="1" applyBorder="1" applyFill="1" applyFont="1">
      <alignment shrinkToFit="0" wrapText="1"/>
    </xf>
    <xf borderId="13" fillId="3" fontId="10" numFmtId="0" xfId="0" applyAlignment="1" applyBorder="1" applyFill="1" applyFont="1">
      <alignment horizontal="center" readingOrder="0" shrinkToFit="0" vertical="center" wrapText="0"/>
    </xf>
    <xf borderId="12" fillId="3" fontId="6" numFmtId="0" xfId="0" applyAlignment="1" applyBorder="1" applyFill="1" applyFont="1">
      <alignment readingOrder="0" shrinkToFit="0" wrapText="1"/>
    </xf>
    <xf borderId="0" fillId="3" fontId="9" numFmtId="164" xfId="0" applyAlignment="1" applyFill="1" applyFont="1" applyNumberFormat="1">
      <alignment horizontal="center" vertical="bottom"/>
    </xf>
    <xf borderId="0" fillId="3" fontId="6" numFmtId="167" xfId="0" applyAlignment="1" applyFill="1" applyFont="1" applyNumberFormat="1">
      <alignment shrinkToFit="0" wrapText="1"/>
    </xf>
    <xf borderId="0" fillId="3" fontId="6" numFmtId="0" xfId="0" applyAlignment="1" applyFill="1" applyFont="1">
      <alignment horizontal="center" vertical="bottom"/>
    </xf>
    <xf borderId="13" fillId="4" fontId="12" numFmtId="0" xfId="0" applyAlignment="1" applyBorder="1" applyFill="1" applyFont="1">
      <alignment horizontal="center" readingOrder="0" shrinkToFit="0" vertical="center" wrapText="1"/>
    </xf>
    <xf borderId="13" fillId="4" fontId="12" numFmtId="49" xfId="0" applyAlignment="1" applyBorder="1" applyFill="1" applyFont="1" applyNumberFormat="1">
      <alignment horizontal="center" readingOrder="0" shrinkToFit="0" vertical="center" wrapText="1"/>
    </xf>
    <xf borderId="14" fillId="4" fontId="7" numFmtId="0" xfId="0" applyAlignment="1" applyBorder="1" applyFill="1" applyFont="1">
      <alignment horizontal="center" shrinkToFit="0" vertical="center" wrapText="1"/>
    </xf>
    <xf borderId="13" fillId="3" fontId="6" numFmtId="0" xfId="0" applyAlignment="1" applyBorder="1" applyFill="1" applyFont="1">
      <alignment readingOrder="0" shrinkToFit="0" vertical="center" wrapText="0"/>
    </xf>
    <xf borderId="15" fillId="4" fontId="7" numFmtId="0" xfId="0" applyAlignment="1" applyBorder="1" applyFill="1" applyFont="1">
      <alignment horizontal="center" shrinkToFit="0" vertical="center" wrapText="1"/>
    </xf>
    <xf borderId="13" fillId="3" fontId="6" numFmtId="3" xfId="0" applyAlignment="1" applyBorder="1" applyFill="1" applyFont="1" applyNumberFormat="1">
      <alignment horizontal="center" readingOrder="0" shrinkToFit="0" vertical="center" wrapText="0"/>
    </xf>
    <xf borderId="16" fillId="4" fontId="7" numFmtId="0" xfId="0" applyAlignment="1" applyBorder="1" applyFill="1" applyFont="1">
      <alignment horizontal="center" shrinkToFit="0" vertical="center" wrapText="1"/>
    </xf>
    <xf borderId="13" fillId="4" fontId="7" numFmtId="0" xfId="0" applyAlignment="1" applyBorder="1" applyFill="1" applyFont="1">
      <alignment horizontal="center" readingOrder="0" shrinkToFit="0" vertical="center" wrapText="1"/>
    </xf>
    <xf borderId="17" fillId="4" fontId="7" numFmtId="0" xfId="0" applyAlignment="1" applyBorder="1" applyFill="1" applyFont="1">
      <alignment horizontal="center" shrinkToFit="0" vertical="center" wrapText="1"/>
    </xf>
    <xf borderId="18" fillId="3" fontId="6" numFmtId="0" xfId="0" applyAlignment="1" applyBorder="1" applyFill="1" applyFont="1">
      <alignment shrinkToFit="0" wrapText="1"/>
    </xf>
    <xf borderId="13" fillId="3" fontId="6" numFmtId="167" xfId="0" applyAlignment="1" applyBorder="1" applyFill="1" applyFont="1" applyNumberFormat="1">
      <alignment horizontal="center" readingOrder="0" shrinkToFit="0" vertical="center" wrapText="0"/>
    </xf>
    <xf borderId="19" fillId="3" fontId="6" numFmtId="0" xfId="0" applyAlignment="1" applyBorder="1" applyFill="1" applyFont="1">
      <alignment shrinkToFit="0" wrapText="1"/>
    </xf>
    <xf borderId="19" fillId="3" fontId="9" numFmtId="49" xfId="0" applyAlignment="1" applyBorder="1" applyFill="1" applyFont="1" applyNumberFormat="1">
      <alignment horizontal="right" shrinkToFit="0" vertical="bottom" wrapText="1"/>
    </xf>
    <xf borderId="20" fillId="3" fontId="6" numFmtId="17" xfId="0" applyAlignment="1" applyBorder="1" applyFill="1" applyFont="1" applyNumberFormat="1">
      <alignment horizontal="center" shrinkToFit="0" wrapText="1"/>
    </xf>
    <xf borderId="21" fillId="3" fontId="6" numFmtId="1" xfId="0" applyAlignment="1" applyBorder="1" applyFill="1" applyFont="1" applyNumberFormat="1">
      <alignment horizontal="right" vertical="bottom"/>
    </xf>
    <xf borderId="21" fillId="3" fontId="9" numFmtId="3" xfId="0" applyAlignment="1" applyBorder="1" applyFill="1" applyFont="1" applyNumberFormat="1">
      <alignment readingOrder="0" shrinkToFit="0" wrapText="1"/>
    </xf>
    <xf borderId="22" fillId="3" fontId="9" numFmtId="3" xfId="0" applyAlignment="1" applyBorder="1" applyFill="1" applyFont="1" applyNumberFormat="1">
      <alignment readingOrder="0" shrinkToFit="0" wrapText="1"/>
    </xf>
    <xf borderId="21" fillId="3" fontId="6" numFmtId="10" xfId="0" applyAlignment="1" applyBorder="1" applyFill="1" applyFont="1" applyNumberFormat="1">
      <alignment readingOrder="0" shrinkToFit="0" wrapText="1"/>
    </xf>
    <xf borderId="23" fillId="3" fontId="6" numFmtId="0" xfId="0" applyAlignment="1" applyBorder="1" applyFill="1" applyFont="1">
      <alignment readingOrder="0" shrinkToFit="0" wrapText="1"/>
    </xf>
    <xf borderId="1" fillId="3" fontId="6" numFmtId="0" xfId="0" applyAlignment="1" applyBorder="1" applyFill="1" applyFont="1">
      <alignment shrinkToFit="0" wrapText="1"/>
    </xf>
    <xf borderId="24" fillId="3" fontId="9" numFmtId="49" xfId="0" applyAlignment="1" applyBorder="1" applyFill="1" applyFont="1" applyNumberFormat="1">
      <alignment horizontal="right" shrinkToFit="0" vertical="bottom" wrapText="1"/>
    </xf>
    <xf borderId="5" fillId="3" fontId="6" numFmtId="17" xfId="0" applyAlignment="1" applyBorder="1" applyFill="1" applyFont="1" applyNumberFormat="1">
      <alignment horizontal="center" shrinkToFit="0" wrapText="1"/>
    </xf>
    <xf borderId="25" fillId="3" fontId="6" numFmtId="1" xfId="0" applyAlignment="1" applyBorder="1" applyFill="1" applyFont="1" applyNumberFormat="1">
      <alignment horizontal="right" readingOrder="0" vertical="bottom"/>
    </xf>
    <xf borderId="26" fillId="3" fontId="9" numFmtId="3" xfId="0" applyAlignment="1" applyBorder="1" applyFill="1" applyFont="1" applyNumberFormat="1">
      <alignment readingOrder="0" shrinkToFit="0" wrapText="1"/>
    </xf>
    <xf borderId="27" fillId="3" fontId="6" numFmtId="0" xfId="0" applyAlignment="1" applyBorder="1" applyFill="1" applyFont="1">
      <alignment readingOrder="0" shrinkToFit="0" vertical="center" wrapText="0"/>
    </xf>
    <xf borderId="28" fillId="3" fontId="9" numFmtId="3" xfId="0" applyAlignment="1" applyBorder="1" applyFill="1" applyFont="1" applyNumberFormat="1">
      <alignment readingOrder="0" shrinkToFit="0" wrapText="1"/>
    </xf>
    <xf borderId="26" fillId="3" fontId="6" numFmtId="10" xfId="0" applyAlignment="1" applyBorder="1" applyFill="1" applyFont="1" applyNumberFormat="1">
      <alignment readingOrder="0" shrinkToFit="0" wrapText="1"/>
    </xf>
    <xf borderId="29" fillId="3" fontId="6" numFmtId="0" xfId="0" applyAlignment="1" applyBorder="1" applyFill="1" applyFont="1">
      <alignment readingOrder="0" shrinkToFit="0" wrapText="1"/>
    </xf>
    <xf borderId="25" fillId="3" fontId="6" numFmtId="1" xfId="0" applyAlignment="1" applyBorder="1" applyFill="1" applyFont="1" applyNumberFormat="1">
      <alignment horizontal="right" vertical="bottom"/>
    </xf>
    <xf borderId="26" fillId="3" fontId="6" numFmtId="3" xfId="0" applyAlignment="1" applyBorder="1" applyFill="1" applyFont="1" applyNumberFormat="1">
      <alignment readingOrder="0" shrinkToFit="0" wrapText="1"/>
    </xf>
    <xf borderId="28" fillId="3" fontId="6" numFmtId="3" xfId="0" applyAlignment="1" applyBorder="1" applyFill="1" applyFont="1" applyNumberFormat="1">
      <alignment readingOrder="0" shrinkToFit="0" wrapText="1"/>
    </xf>
    <xf borderId="30" fillId="3" fontId="6" numFmtId="0" xfId="0" applyAlignment="1" applyBorder="1" applyFill="1" applyFont="1">
      <alignment shrinkToFit="0" wrapText="1"/>
    </xf>
    <xf borderId="3" fillId="3" fontId="6" numFmtId="0" xfId="0" applyAlignment="1" applyBorder="1" applyFill="1" applyFont="1">
      <alignment shrinkToFit="0" wrapText="1"/>
    </xf>
    <xf borderId="31" fillId="3" fontId="9" numFmtId="49" xfId="0" applyAlignment="1" applyBorder="1" applyFill="1" applyFont="1" applyNumberFormat="1">
      <alignment horizontal="right" shrinkToFit="0" vertical="bottom" wrapText="1"/>
    </xf>
    <xf borderId="11" fillId="3" fontId="6" numFmtId="17" xfId="0" applyAlignment="1" applyBorder="1" applyFill="1" applyFont="1" applyNumberFormat="1">
      <alignment horizontal="center" shrinkToFit="0" wrapText="1"/>
    </xf>
    <xf borderId="32" fillId="3" fontId="6" numFmtId="1" xfId="0" applyAlignment="1" applyBorder="1" applyFill="1" applyFont="1" applyNumberFormat="1">
      <alignment horizontal="right" vertical="bottom"/>
    </xf>
    <xf borderId="27" fillId="3" fontId="6" numFmtId="3" xfId="0" applyAlignment="1" applyBorder="1" applyFill="1" applyFont="1" applyNumberFormat="1">
      <alignment readingOrder="0" shrinkToFit="0" wrapText="1"/>
    </xf>
    <xf borderId="33" fillId="3" fontId="6" numFmtId="3" xfId="0" applyAlignment="1" applyBorder="1" applyFill="1" applyFont="1" applyNumberFormat="1">
      <alignment readingOrder="0" shrinkToFit="0" wrapText="1"/>
    </xf>
    <xf borderId="27" fillId="3" fontId="6" numFmtId="10" xfId="0" applyAlignment="1" applyBorder="1" applyFill="1" applyFont="1" applyNumberFormat="1">
      <alignment readingOrder="0" shrinkToFit="0" wrapText="1"/>
    </xf>
    <xf borderId="34" fillId="3" fontId="6" numFmtId="0" xfId="0" applyAlignment="1" applyBorder="1" applyFill="1" applyFont="1">
      <alignment readingOrder="0" shrinkToFit="0" wrapText="1"/>
    </xf>
    <xf borderId="21" fillId="3" fontId="6" numFmtId="3" xfId="0" applyAlignment="1" applyBorder="1" applyFill="1" applyFont="1" applyNumberFormat="1">
      <alignment readingOrder="0" shrinkToFit="0" wrapText="1"/>
    </xf>
    <xf borderId="21" fillId="3" fontId="6" numFmtId="167" xfId="0" applyAlignment="1" applyBorder="1" applyFill="1" applyFont="1" applyNumberFormat="1">
      <alignment readingOrder="0" shrinkToFit="0" wrapText="1"/>
    </xf>
    <xf borderId="26" fillId="3" fontId="6" numFmtId="167" xfId="0" applyAlignment="1" applyBorder="1" applyFill="1" applyFont="1" applyNumberFormat="1">
      <alignment readingOrder="0" shrinkToFit="0" wrapText="1"/>
    </xf>
    <xf borderId="35" fillId="3" fontId="6" numFmtId="0" xfId="0" applyAlignment="1" applyBorder="1" applyFill="1" applyFont="1">
      <alignment readingOrder="0" shrinkToFit="0" wrapText="1"/>
    </xf>
    <xf borderId="36" fillId="3" fontId="9" numFmtId="3" xfId="0" applyAlignment="1" applyBorder="1" applyFill="1" applyFont="1" applyNumberFormat="1">
      <alignment readingOrder="0" shrinkToFit="0" wrapText="1"/>
    </xf>
    <xf borderId="37" fillId="3" fontId="6" numFmtId="167" xfId="0" applyAlignment="1" applyBorder="1" applyFill="1" applyFont="1" applyNumberFormat="1">
      <alignment readingOrder="0" shrinkToFit="0" wrapText="1"/>
    </xf>
    <xf borderId="33" fillId="3" fontId="9" numFmtId="3" xfId="0" applyAlignment="1" applyBorder="1" applyFill="1" applyFont="1" applyNumberFormat="1">
      <alignment readingOrder="0" shrinkToFit="0" wrapText="1"/>
    </xf>
    <xf borderId="27" fillId="3" fontId="6" numFmtId="167" xfId="0" applyAlignment="1" applyBorder="1" applyFill="1" applyFont="1" applyNumberFormat="1">
      <alignment readingOrder="0" shrinkToFit="0" wrapText="1"/>
    </xf>
    <xf borderId="19" fillId="3" fontId="6" numFmtId="0" xfId="0" applyAlignment="1" applyBorder="1" applyFill="1" applyFont="1">
      <alignment readingOrder="0" shrinkToFit="0" wrapText="1"/>
    </xf>
    <xf borderId="19" fillId="3" fontId="9" numFmtId="49" xfId="0" applyAlignment="1" applyBorder="1" applyFill="1" applyFont="1" applyNumberFormat="1">
      <alignment horizontal="right" readingOrder="0" shrinkToFit="0" vertical="bottom" wrapText="1"/>
    </xf>
    <xf borderId="1" fillId="3" fontId="6" numFmtId="0" xfId="0" applyAlignment="1" applyBorder="1" applyFill="1" applyFont="1">
      <alignment readingOrder="0" shrinkToFit="0" wrapText="1"/>
    </xf>
    <xf borderId="24" fillId="3" fontId="9" numFmtId="49" xfId="0" applyAlignment="1" applyBorder="1" applyFill="1" applyFont="1" applyNumberFormat="1">
      <alignment horizontal="right" readingOrder="0" shrinkToFit="0" vertical="bottom" wrapText="1"/>
    </xf>
    <xf borderId="31" fillId="3" fontId="9" numFmtId="49" xfId="0" applyAlignment="1" applyBorder="1" applyFill="1" applyFont="1" applyNumberFormat="1">
      <alignment horizontal="right" readingOrder="0" shrinkToFit="0" vertical="bottom" wrapText="1"/>
    </xf>
    <xf borderId="18" fillId="3" fontId="6" numFmtId="0" xfId="0" applyAlignment="1" applyBorder="1" applyFill="1" applyFont="1">
      <alignment readingOrder="0" shrinkToFit="0" wrapText="1"/>
    </xf>
    <xf borderId="30" fillId="3" fontId="6" numFmtId="0" xfId="0" applyAlignment="1" applyBorder="1" applyFill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7A8"/>
    <outlinePr summaryBelow="0" summaryRight="0"/>
  </sheetPr>
  <sheetViews>
    <sheetView workbookViewId="0"/>
  </sheetViews>
  <sheetFormatPr customHeight="1" defaultColWidth="15.13" defaultRowHeight="15.0"/>
  <cols>
    <col customWidth="1" min="1" max="1" width="11.5"/>
    <col customWidth="1" min="2" max="2" width="14.5"/>
    <col customWidth="1" min="3" max="3" width="9.13"/>
    <col customWidth="1" min="4" max="4" width="9.88"/>
    <col customWidth="1" min="5" max="5" width="8.88"/>
    <col customWidth="1" min="6" max="6" width="11.5"/>
  </cols>
  <sheetData>
    <row r="1" ht="12.0" customHeight="1">
      <c r="A1" s="1" t="s">
        <v>0</v>
      </c>
      <c r="B1" s="3" t="s">
        <v>2</v>
      </c>
      <c r="C1" s="2" t="s">
        <v>3</v>
      </c>
      <c r="D1" s="4">
        <v>42005.0</v>
      </c>
      <c r="E1" s="6" t="s">
        <v>4</v>
      </c>
      <c r="F1" s="7" t="s">
        <v>5</v>
      </c>
    </row>
    <row r="2" ht="12.0" customHeight="1">
      <c r="A2" s="8" t="s">
        <v>6</v>
      </c>
      <c r="B2" s="9">
        <v>46282.0</v>
      </c>
      <c r="C2" s="11" t="s">
        <v>7</v>
      </c>
      <c r="D2" s="13">
        <v>46265.0</v>
      </c>
      <c r="E2" s="15" t="s">
        <v>9</v>
      </c>
      <c r="F2" s="17" t="s">
        <v>10</v>
      </c>
    </row>
    <row r="3" ht="12.0" customHeight="1">
      <c r="A3" s="18" t="s">
        <v>8</v>
      </c>
      <c r="B3" s="19"/>
      <c r="C3" s="18" t="s">
        <v>8</v>
      </c>
      <c r="D3" s="18" t="s">
        <v>8</v>
      </c>
      <c r="E3" s="18" t="s">
        <v>11</v>
      </c>
      <c r="F3" s="22" t="s">
        <v>11</v>
      </c>
    </row>
    <row r="4" ht="13.5" customHeight="1">
      <c r="A4" s="24" t="s">
        <v>15</v>
      </c>
      <c r="B4" s="24" t="s">
        <v>17</v>
      </c>
      <c r="C4" s="24" t="s">
        <v>8</v>
      </c>
      <c r="D4" s="24" t="s">
        <v>8</v>
      </c>
      <c r="E4" s="24" t="s">
        <v>8</v>
      </c>
      <c r="F4" s="27" t="s">
        <v>11</v>
      </c>
    </row>
    <row r="5" ht="38.25" customHeight="1">
      <c r="A5" s="29" t="s">
        <v>19</v>
      </c>
      <c r="B5" s="31" t="s">
        <v>20</v>
      </c>
      <c r="C5" s="31" t="s">
        <v>21</v>
      </c>
      <c r="D5" s="31" t="s">
        <v>22</v>
      </c>
      <c r="E5" s="31" t="s">
        <v>23</v>
      </c>
      <c r="F5" s="27" t="s">
        <v>11</v>
      </c>
    </row>
    <row r="6" ht="12.0" customHeight="1">
      <c r="A6" s="33" t="s">
        <v>24</v>
      </c>
      <c r="B6" s="34">
        <v>243.0</v>
      </c>
      <c r="C6" s="38">
        <v>5926437.0</v>
      </c>
      <c r="D6" s="38">
        <f t="shared" ref="D6:D17" si="1">C6/B6</f>
        <v>24388.62963</v>
      </c>
      <c r="E6" s="46"/>
      <c r="F6" s="27" t="s">
        <v>8</v>
      </c>
    </row>
    <row r="7" ht="12.0" customHeight="1">
      <c r="A7" s="33" t="s">
        <v>30</v>
      </c>
      <c r="B7" s="34">
        <v>244.0</v>
      </c>
      <c r="C7" s="38">
        <v>6095809.0</v>
      </c>
      <c r="D7" s="34">
        <f t="shared" si="1"/>
        <v>24982.82377</v>
      </c>
      <c r="E7" s="46">
        <f t="shared" ref="E7:E17" si="2">D7/D6-1</f>
        <v>0.02436357228</v>
      </c>
      <c r="F7" s="27" t="s">
        <v>11</v>
      </c>
    </row>
    <row r="8" ht="12.0" customHeight="1">
      <c r="A8" s="33" t="s">
        <v>36</v>
      </c>
      <c r="B8" s="34">
        <v>243.0</v>
      </c>
      <c r="C8" s="38">
        <v>6330484.0</v>
      </c>
      <c r="D8" s="34">
        <f t="shared" si="1"/>
        <v>26051.37449</v>
      </c>
      <c r="E8" s="46">
        <f t="shared" si="2"/>
        <v>0.04277141467</v>
      </c>
      <c r="F8" s="27" t="s">
        <v>11</v>
      </c>
    </row>
    <row r="9" ht="12.0" customHeight="1">
      <c r="A9" s="33" t="s">
        <v>37</v>
      </c>
      <c r="B9" s="34">
        <v>243.0</v>
      </c>
      <c r="C9" s="38">
        <v>6559460.0</v>
      </c>
      <c r="D9" s="34">
        <f t="shared" si="1"/>
        <v>26993.66255</v>
      </c>
      <c r="E9" s="46">
        <f t="shared" si="2"/>
        <v>0.03617037813</v>
      </c>
      <c r="F9" s="27" t="s">
        <v>8</v>
      </c>
    </row>
    <row r="10" ht="12.0" customHeight="1">
      <c r="A10" s="33" t="s">
        <v>38</v>
      </c>
      <c r="B10" s="34">
        <v>243.0</v>
      </c>
      <c r="C10" s="38">
        <v>6698579.0</v>
      </c>
      <c r="D10" s="34">
        <f t="shared" si="1"/>
        <v>27566.16872</v>
      </c>
      <c r="E10" s="46">
        <f t="shared" si="2"/>
        <v>0.02120891049</v>
      </c>
      <c r="F10" s="27" t="s">
        <v>8</v>
      </c>
    </row>
    <row r="11" ht="12.0" customHeight="1">
      <c r="A11" s="33" t="s">
        <v>39</v>
      </c>
      <c r="B11" s="34">
        <v>244.0</v>
      </c>
      <c r="C11" s="38">
        <v>3092038.0</v>
      </c>
      <c r="D11" s="34">
        <f t="shared" si="1"/>
        <v>12672.28689</v>
      </c>
      <c r="E11" s="46">
        <f t="shared" si="2"/>
        <v>-0.5402956787</v>
      </c>
      <c r="F11" s="27" t="s">
        <v>8</v>
      </c>
    </row>
    <row r="12" ht="12.0" customHeight="1">
      <c r="A12" s="33" t="s">
        <v>43</v>
      </c>
      <c r="B12" s="34">
        <v>243.0</v>
      </c>
      <c r="C12" s="38">
        <v>3093140.0</v>
      </c>
      <c r="D12" s="34">
        <f t="shared" si="1"/>
        <v>12728.97119</v>
      </c>
      <c r="E12" s="46">
        <f t="shared" si="2"/>
        <v>0.004473092243</v>
      </c>
      <c r="F12" s="27" t="s">
        <v>8</v>
      </c>
    </row>
    <row r="13" ht="12.0" customHeight="1">
      <c r="A13" s="33" t="s">
        <v>49</v>
      </c>
      <c r="B13" s="34">
        <v>243.0</v>
      </c>
      <c r="C13" s="38">
        <v>5484172.0</v>
      </c>
      <c r="D13" s="34">
        <f t="shared" si="1"/>
        <v>22568.60905</v>
      </c>
      <c r="E13" s="46">
        <f t="shared" si="2"/>
        <v>0.7730112442</v>
      </c>
      <c r="F13" s="27" t="s">
        <v>8</v>
      </c>
    </row>
    <row r="14" ht="12.0" customHeight="1">
      <c r="A14" s="33" t="s">
        <v>52</v>
      </c>
      <c r="B14" s="34">
        <v>243.0</v>
      </c>
      <c r="C14" s="38">
        <v>6052879.0</v>
      </c>
      <c r="D14" s="34">
        <f t="shared" si="1"/>
        <v>24908.96708</v>
      </c>
      <c r="E14" s="46">
        <f t="shared" si="2"/>
        <v>0.1036997016</v>
      </c>
      <c r="F14" s="27" t="s">
        <v>8</v>
      </c>
    </row>
    <row r="15" ht="12.0" customHeight="1">
      <c r="A15" s="33" t="s">
        <v>53</v>
      </c>
      <c r="B15" s="34">
        <v>244.0</v>
      </c>
      <c r="C15" s="38">
        <v>6393975.0</v>
      </c>
      <c r="D15" s="34">
        <f t="shared" si="1"/>
        <v>26204.81557</v>
      </c>
      <c r="E15" s="46">
        <f t="shared" si="2"/>
        <v>0.05202337341</v>
      </c>
      <c r="F15" s="27" t="s">
        <v>8</v>
      </c>
    </row>
    <row r="16" ht="12.0" customHeight="1">
      <c r="A16" s="33" t="s">
        <v>31</v>
      </c>
      <c r="B16" s="34">
        <v>243.0</v>
      </c>
      <c r="C16" s="38">
        <v>6654820.0</v>
      </c>
      <c r="D16" s="34">
        <f t="shared" si="1"/>
        <v>27386.09053</v>
      </c>
      <c r="E16" s="46">
        <f t="shared" si="2"/>
        <v>0.04507854512</v>
      </c>
      <c r="F16" s="27" t="s">
        <v>8</v>
      </c>
    </row>
    <row r="17" ht="12.0" customHeight="1">
      <c r="A17" s="33" t="s">
        <v>32</v>
      </c>
      <c r="B17" s="34">
        <v>243.0</v>
      </c>
      <c r="C17" s="38">
        <v>6785935.0</v>
      </c>
      <c r="D17" s="34">
        <f t="shared" si="1"/>
        <v>27925.65844</v>
      </c>
      <c r="E17" s="46">
        <f t="shared" si="2"/>
        <v>0.01970226092</v>
      </c>
      <c r="F17" s="27" t="s">
        <v>8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7A8"/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5.13" defaultRowHeight="15.0"/>
  <cols>
    <col customWidth="1" min="1" max="1" width="11.5"/>
    <col customWidth="1" min="2" max="2" width="16.63"/>
    <col customWidth="1" min="3" max="3" width="15.13"/>
    <col customWidth="1" min="4" max="4" width="12.13"/>
    <col customWidth="1" min="5" max="6" width="9.13"/>
    <col customWidth="1" min="7" max="7" width="8.13"/>
    <col customWidth="1" min="8" max="8" width="10.5"/>
    <col customWidth="1" min="9" max="9" width="7.63"/>
  </cols>
  <sheetData>
    <row r="1" ht="12.0" customHeight="1">
      <c r="A1" s="2" t="s">
        <v>0</v>
      </c>
      <c r="B1" s="3" t="s">
        <v>2</v>
      </c>
      <c r="C1" s="2" t="s">
        <v>3</v>
      </c>
      <c r="D1" s="5">
        <v>42005.0</v>
      </c>
      <c r="E1" s="6" t="s">
        <v>4</v>
      </c>
      <c r="F1" s="7" t="s">
        <v>5</v>
      </c>
      <c r="G1" s="10"/>
      <c r="H1" s="12"/>
      <c r="I1" s="14" t="s">
        <v>8</v>
      </c>
    </row>
    <row r="2" ht="12.0" customHeight="1">
      <c r="A2" s="16" t="s">
        <v>6</v>
      </c>
      <c r="B2" s="28">
        <f>ERT_FLTS_YY!B2</f>
        <v>46282</v>
      </c>
      <c r="C2" s="11" t="s">
        <v>7</v>
      </c>
      <c r="D2" s="13">
        <f>ERT_FLTS_YY!D2</f>
        <v>46265</v>
      </c>
      <c r="E2" s="15" t="s">
        <v>9</v>
      </c>
      <c r="F2" s="17" t="s">
        <v>10</v>
      </c>
      <c r="G2" s="35"/>
      <c r="H2" s="37"/>
      <c r="I2" s="37"/>
    </row>
    <row r="3" ht="13.5" customHeight="1">
      <c r="A3" s="40"/>
      <c r="B3" s="40"/>
      <c r="C3" s="40"/>
      <c r="D3" s="40"/>
      <c r="E3" s="40"/>
      <c r="F3" s="40"/>
      <c r="G3" s="22" t="s">
        <v>8</v>
      </c>
      <c r="H3" s="42"/>
      <c r="I3" s="44" t="s">
        <v>8</v>
      </c>
    </row>
    <row r="4" ht="51.0" customHeight="1">
      <c r="A4" s="50" t="s">
        <v>12</v>
      </c>
      <c r="B4" s="52" t="s">
        <v>19</v>
      </c>
      <c r="C4" s="52" t="s">
        <v>34</v>
      </c>
      <c r="D4" s="54" t="s">
        <v>35</v>
      </c>
      <c r="E4" s="55" t="s">
        <v>20</v>
      </c>
      <c r="F4" s="55" t="s">
        <v>21</v>
      </c>
      <c r="G4" s="55" t="s">
        <v>22</v>
      </c>
      <c r="H4" s="31" t="s">
        <v>40</v>
      </c>
      <c r="I4" s="56" t="s">
        <v>41</v>
      </c>
    </row>
    <row r="5" ht="12.0" customHeight="1">
      <c r="A5" s="57" t="s">
        <v>42</v>
      </c>
      <c r="B5" s="59">
        <v>2015.0</v>
      </c>
      <c r="C5" s="60" t="s">
        <v>45</v>
      </c>
      <c r="D5" s="61" t="s">
        <v>46</v>
      </c>
      <c r="E5" s="62">
        <v>31.0</v>
      </c>
      <c r="F5" s="63">
        <v>608704.0</v>
      </c>
      <c r="G5" s="64">
        <f t="shared" ref="G5:G144" si="1">F5/E5</f>
        <v>19635.6129</v>
      </c>
      <c r="H5" s="65"/>
      <c r="I5" s="66">
        <v>0.0</v>
      </c>
    </row>
    <row r="6" ht="12.0" customHeight="1">
      <c r="A6" s="57" t="s">
        <v>42</v>
      </c>
      <c r="B6" s="67">
        <v>2015.0</v>
      </c>
      <c r="C6" s="68" t="s">
        <v>54</v>
      </c>
      <c r="D6" s="69" t="s">
        <v>56</v>
      </c>
      <c r="E6" s="70">
        <v>28.0</v>
      </c>
      <c r="F6" s="71">
        <v>579221.0</v>
      </c>
      <c r="G6" s="73">
        <f t="shared" si="1"/>
        <v>20686.46429</v>
      </c>
      <c r="H6" s="74"/>
      <c r="I6" s="75">
        <v>0.0</v>
      </c>
    </row>
    <row r="7" ht="12.0" customHeight="1">
      <c r="A7" s="57" t="s">
        <v>42</v>
      </c>
      <c r="B7" s="67">
        <v>2015.0</v>
      </c>
      <c r="C7" s="68" t="s">
        <v>62</v>
      </c>
      <c r="D7" s="69" t="s">
        <v>63</v>
      </c>
      <c r="E7" s="76">
        <v>31.0</v>
      </c>
      <c r="F7" s="71">
        <v>674925.0</v>
      </c>
      <c r="G7" s="73">
        <f t="shared" si="1"/>
        <v>21771.77419</v>
      </c>
      <c r="H7" s="74"/>
      <c r="I7" s="75">
        <v>0.0</v>
      </c>
    </row>
    <row r="8" ht="12.0" customHeight="1">
      <c r="A8" s="57" t="s">
        <v>42</v>
      </c>
      <c r="B8" s="67">
        <v>2015.0</v>
      </c>
      <c r="C8" s="68" t="s">
        <v>65</v>
      </c>
      <c r="D8" s="69" t="s">
        <v>66</v>
      </c>
      <c r="E8" s="76">
        <v>30.0</v>
      </c>
      <c r="F8" s="77">
        <v>722009.0</v>
      </c>
      <c r="G8" s="78">
        <f t="shared" si="1"/>
        <v>24066.96667</v>
      </c>
      <c r="H8" s="74"/>
      <c r="I8" s="75">
        <v>0.0</v>
      </c>
    </row>
    <row r="9" ht="12.0" customHeight="1">
      <c r="A9" s="57" t="s">
        <v>42</v>
      </c>
      <c r="B9" s="67">
        <v>2015.0</v>
      </c>
      <c r="C9" s="68" t="s">
        <v>70</v>
      </c>
      <c r="D9" s="69" t="s">
        <v>71</v>
      </c>
      <c r="E9" s="76">
        <v>31.0</v>
      </c>
      <c r="F9" s="77">
        <v>787333.0</v>
      </c>
      <c r="G9" s="78">
        <f t="shared" si="1"/>
        <v>25397.83871</v>
      </c>
      <c r="H9" s="74"/>
      <c r="I9" s="75">
        <v>0.0</v>
      </c>
    </row>
    <row r="10" ht="12.0" customHeight="1">
      <c r="A10" s="57" t="s">
        <v>42</v>
      </c>
      <c r="B10" s="67">
        <v>2015.0</v>
      </c>
      <c r="C10" s="68" t="s">
        <v>74</v>
      </c>
      <c r="D10" s="69" t="s">
        <v>75</v>
      </c>
      <c r="E10" s="76">
        <v>30.0</v>
      </c>
      <c r="F10" s="77">
        <v>827861.0</v>
      </c>
      <c r="G10" s="78">
        <f t="shared" si="1"/>
        <v>27595.36667</v>
      </c>
      <c r="H10" s="74"/>
      <c r="I10" s="75">
        <v>0.0</v>
      </c>
    </row>
    <row r="11" ht="12.0" customHeight="1">
      <c r="A11" s="57" t="s">
        <v>42</v>
      </c>
      <c r="B11" s="67">
        <v>2015.0</v>
      </c>
      <c r="C11" s="68" t="s">
        <v>78</v>
      </c>
      <c r="D11" s="69" t="s">
        <v>79</v>
      </c>
      <c r="E11" s="76">
        <v>31.0</v>
      </c>
      <c r="F11" s="77">
        <v>865862.0</v>
      </c>
      <c r="G11" s="78">
        <f t="shared" si="1"/>
        <v>27931.03226</v>
      </c>
      <c r="H11" s="74"/>
      <c r="I11" s="75">
        <v>0.0</v>
      </c>
    </row>
    <row r="12" ht="12.0" customHeight="1">
      <c r="A12" s="57" t="s">
        <v>42</v>
      </c>
      <c r="B12" s="67">
        <v>2015.0</v>
      </c>
      <c r="C12" s="68" t="s">
        <v>81</v>
      </c>
      <c r="D12" s="69" t="s">
        <v>82</v>
      </c>
      <c r="E12" s="76">
        <v>31.0</v>
      </c>
      <c r="F12" s="77">
        <v>860522.0</v>
      </c>
      <c r="G12" s="78">
        <f t="shared" si="1"/>
        <v>27758.77419</v>
      </c>
      <c r="H12" s="74"/>
      <c r="I12" s="75">
        <v>0.0</v>
      </c>
    </row>
    <row r="13" ht="12.0" customHeight="1">
      <c r="A13" s="57" t="s">
        <v>42</v>
      </c>
      <c r="B13" s="67">
        <v>2015.0</v>
      </c>
      <c r="C13" s="68" t="s">
        <v>87</v>
      </c>
      <c r="D13" s="69" t="s">
        <v>89</v>
      </c>
      <c r="E13" s="76">
        <v>30.0</v>
      </c>
      <c r="F13" s="77">
        <v>831182.0</v>
      </c>
      <c r="G13" s="78">
        <f t="shared" si="1"/>
        <v>27706.06667</v>
      </c>
      <c r="H13" s="74"/>
      <c r="I13" s="75">
        <v>0.0</v>
      </c>
    </row>
    <row r="14" ht="12.0" customHeight="1">
      <c r="A14" s="57" t="s">
        <v>42</v>
      </c>
      <c r="B14" s="67">
        <v>2015.0</v>
      </c>
      <c r="C14" s="68" t="s">
        <v>91</v>
      </c>
      <c r="D14" s="69" t="s">
        <v>93</v>
      </c>
      <c r="E14" s="76">
        <v>31.0</v>
      </c>
      <c r="F14" s="77">
        <v>783757.0</v>
      </c>
      <c r="G14" s="78">
        <f t="shared" si="1"/>
        <v>25282.48387</v>
      </c>
      <c r="H14" s="74"/>
      <c r="I14" s="75">
        <v>0.0</v>
      </c>
    </row>
    <row r="15" ht="12.0" customHeight="1">
      <c r="A15" s="57" t="s">
        <v>42</v>
      </c>
      <c r="B15" s="67">
        <v>2015.0</v>
      </c>
      <c r="C15" s="68" t="s">
        <v>95</v>
      </c>
      <c r="D15" s="69" t="s">
        <v>96</v>
      </c>
      <c r="E15" s="76">
        <v>30.0</v>
      </c>
      <c r="F15" s="77">
        <v>647661.0</v>
      </c>
      <c r="G15" s="78">
        <f t="shared" si="1"/>
        <v>21588.7</v>
      </c>
      <c r="H15" s="74"/>
      <c r="I15" s="75">
        <v>0.0</v>
      </c>
    </row>
    <row r="16" ht="12.0" customHeight="1">
      <c r="A16" s="79" t="s">
        <v>42</v>
      </c>
      <c r="B16" s="80">
        <v>2015.0</v>
      </c>
      <c r="C16" s="81" t="s">
        <v>97</v>
      </c>
      <c r="D16" s="82" t="s">
        <v>98</v>
      </c>
      <c r="E16" s="83">
        <v>31.0</v>
      </c>
      <c r="F16" s="84">
        <v>631377.0</v>
      </c>
      <c r="G16" s="85">
        <f t="shared" si="1"/>
        <v>20367</v>
      </c>
      <c r="H16" s="86"/>
      <c r="I16" s="87">
        <v>0.0</v>
      </c>
    </row>
    <row r="17" ht="12.0" customHeight="1">
      <c r="A17" s="57" t="s">
        <v>42</v>
      </c>
      <c r="B17" s="59">
        <v>2016.0</v>
      </c>
      <c r="C17" s="68" t="s">
        <v>99</v>
      </c>
      <c r="D17" s="69" t="s">
        <v>46</v>
      </c>
      <c r="E17" s="76">
        <v>31.0</v>
      </c>
      <c r="F17" s="88">
        <v>617719.0</v>
      </c>
      <c r="G17" s="64">
        <f t="shared" si="1"/>
        <v>19926.41935</v>
      </c>
      <c r="H17" s="89"/>
      <c r="I17" s="75">
        <v>0.0</v>
      </c>
    </row>
    <row r="18" ht="12.0" customHeight="1">
      <c r="A18" s="57" t="s">
        <v>42</v>
      </c>
      <c r="B18" s="67">
        <v>2016.0</v>
      </c>
      <c r="C18" s="68" t="s">
        <v>100</v>
      </c>
      <c r="D18" s="69" t="s">
        <v>56</v>
      </c>
      <c r="E18" s="76">
        <v>29.0</v>
      </c>
      <c r="F18" s="77">
        <v>616805.0</v>
      </c>
      <c r="G18" s="73">
        <f t="shared" si="1"/>
        <v>21269.13793</v>
      </c>
      <c r="H18" s="90"/>
      <c r="I18" s="75">
        <v>0.0</v>
      </c>
    </row>
    <row r="19" ht="12.0" customHeight="1">
      <c r="A19" s="57" t="s">
        <v>42</v>
      </c>
      <c r="B19" s="67">
        <v>2016.0</v>
      </c>
      <c r="C19" s="68" t="s">
        <v>101</v>
      </c>
      <c r="D19" s="69" t="s">
        <v>63</v>
      </c>
      <c r="E19" s="76">
        <v>31.0</v>
      </c>
      <c r="F19" s="77">
        <v>689895.0</v>
      </c>
      <c r="G19" s="73">
        <f t="shared" si="1"/>
        <v>22254.67742</v>
      </c>
      <c r="H19" s="90"/>
      <c r="I19" s="75">
        <v>0.0</v>
      </c>
    </row>
    <row r="20" ht="12.0" customHeight="1">
      <c r="A20" s="57" t="s">
        <v>42</v>
      </c>
      <c r="B20" s="67">
        <v>2016.0</v>
      </c>
      <c r="C20" s="68" t="s">
        <v>102</v>
      </c>
      <c r="D20" s="69" t="s">
        <v>66</v>
      </c>
      <c r="E20" s="76">
        <v>30.0</v>
      </c>
      <c r="F20" s="77">
        <v>735956.0</v>
      </c>
      <c r="G20" s="73">
        <f t="shared" si="1"/>
        <v>24531.86667</v>
      </c>
      <c r="H20" s="90"/>
      <c r="I20" s="75">
        <v>0.0</v>
      </c>
    </row>
    <row r="21" ht="12.0" customHeight="1">
      <c r="A21" s="57" t="s">
        <v>42</v>
      </c>
      <c r="B21" s="67">
        <v>2016.0</v>
      </c>
      <c r="C21" s="68" t="s">
        <v>103</v>
      </c>
      <c r="D21" s="69" t="s">
        <v>71</v>
      </c>
      <c r="E21" s="76">
        <v>31.0</v>
      </c>
      <c r="F21" s="77">
        <v>812257.0</v>
      </c>
      <c r="G21" s="73">
        <f t="shared" si="1"/>
        <v>26201.83871</v>
      </c>
      <c r="H21" s="90"/>
      <c r="I21" s="75">
        <v>0.0</v>
      </c>
    </row>
    <row r="22" ht="12.0" customHeight="1">
      <c r="A22" s="57" t="s">
        <v>42</v>
      </c>
      <c r="B22" s="67">
        <v>2016.0</v>
      </c>
      <c r="C22" s="68" t="s">
        <v>104</v>
      </c>
      <c r="D22" s="69" t="s">
        <v>75</v>
      </c>
      <c r="E22" s="76">
        <v>30.0</v>
      </c>
      <c r="F22" s="77">
        <v>842400.0</v>
      </c>
      <c r="G22" s="73">
        <f t="shared" si="1"/>
        <v>28080</v>
      </c>
      <c r="H22" s="90"/>
      <c r="I22" s="75">
        <v>0.0</v>
      </c>
    </row>
    <row r="23" ht="12.0" customHeight="1">
      <c r="A23" s="57" t="s">
        <v>42</v>
      </c>
      <c r="B23" s="67">
        <v>2016.0</v>
      </c>
      <c r="C23" s="68" t="s">
        <v>105</v>
      </c>
      <c r="D23" s="69" t="s">
        <v>79</v>
      </c>
      <c r="E23" s="76">
        <v>31.0</v>
      </c>
      <c r="F23" s="77">
        <v>892719.0</v>
      </c>
      <c r="G23" s="73">
        <f t="shared" si="1"/>
        <v>28797.3871</v>
      </c>
      <c r="H23" s="90"/>
      <c r="I23" s="75">
        <v>0.0</v>
      </c>
    </row>
    <row r="24" ht="12.0" customHeight="1">
      <c r="A24" s="57" t="s">
        <v>42</v>
      </c>
      <c r="B24" s="67">
        <v>2016.0</v>
      </c>
      <c r="C24" s="68" t="s">
        <v>106</v>
      </c>
      <c r="D24" s="69" t="s">
        <v>82</v>
      </c>
      <c r="E24" s="76">
        <v>31.0</v>
      </c>
      <c r="F24" s="77">
        <v>888058.0</v>
      </c>
      <c r="G24" s="73">
        <f t="shared" si="1"/>
        <v>28647.03226</v>
      </c>
      <c r="H24" s="90"/>
      <c r="I24" s="75">
        <v>0.0</v>
      </c>
    </row>
    <row r="25" ht="12.0" customHeight="1">
      <c r="A25" s="57" t="s">
        <v>42</v>
      </c>
      <c r="B25" s="67">
        <v>2016.0</v>
      </c>
      <c r="C25" s="68" t="s">
        <v>107</v>
      </c>
      <c r="D25" s="69" t="s">
        <v>89</v>
      </c>
      <c r="E25" s="76">
        <v>30.0</v>
      </c>
      <c r="F25" s="77">
        <v>860783.0</v>
      </c>
      <c r="G25" s="73">
        <f t="shared" si="1"/>
        <v>28692.76667</v>
      </c>
      <c r="H25" s="90"/>
      <c r="I25" s="75">
        <v>0.0</v>
      </c>
    </row>
    <row r="26" ht="12.0" customHeight="1">
      <c r="A26" s="57" t="s">
        <v>42</v>
      </c>
      <c r="B26" s="67">
        <v>2016.0</v>
      </c>
      <c r="C26" s="68" t="s">
        <v>108</v>
      </c>
      <c r="D26" s="69" t="s">
        <v>93</v>
      </c>
      <c r="E26" s="76">
        <v>31.0</v>
      </c>
      <c r="F26" s="77">
        <v>804733.0</v>
      </c>
      <c r="G26" s="73">
        <f t="shared" si="1"/>
        <v>25959.12903</v>
      </c>
      <c r="H26" s="90"/>
      <c r="I26" s="75">
        <v>0.0</v>
      </c>
    </row>
    <row r="27" ht="12.0" customHeight="1">
      <c r="A27" s="57" t="s">
        <v>42</v>
      </c>
      <c r="B27" s="67">
        <v>2016.0</v>
      </c>
      <c r="C27" s="68" t="s">
        <v>109</v>
      </c>
      <c r="D27" s="69" t="s">
        <v>96</v>
      </c>
      <c r="E27" s="76">
        <v>30.0</v>
      </c>
      <c r="F27" s="77">
        <v>665906.0</v>
      </c>
      <c r="G27" s="73">
        <f t="shared" si="1"/>
        <v>22196.86667</v>
      </c>
      <c r="H27" s="90"/>
      <c r="I27" s="75">
        <v>0.0</v>
      </c>
    </row>
    <row r="28" ht="12.0" customHeight="1">
      <c r="A28" s="79" t="s">
        <v>42</v>
      </c>
      <c r="B28" s="80">
        <v>2016.0</v>
      </c>
      <c r="C28" s="81" t="s">
        <v>110</v>
      </c>
      <c r="D28" s="82" t="s">
        <v>98</v>
      </c>
      <c r="E28" s="83">
        <v>31.0</v>
      </c>
      <c r="F28" s="84">
        <v>659206.0</v>
      </c>
      <c r="G28" s="73">
        <f t="shared" si="1"/>
        <v>21264.70968</v>
      </c>
      <c r="H28" s="90"/>
      <c r="I28" s="87">
        <v>0.0</v>
      </c>
    </row>
    <row r="29" ht="12.0" customHeight="1">
      <c r="A29" s="57" t="s">
        <v>42</v>
      </c>
      <c r="B29" s="59">
        <v>2017.0</v>
      </c>
      <c r="C29" s="68" t="s">
        <v>111</v>
      </c>
      <c r="D29" s="69" t="s">
        <v>46</v>
      </c>
      <c r="E29" s="76">
        <v>31.0</v>
      </c>
      <c r="F29" s="88">
        <v>648039.0</v>
      </c>
      <c r="G29" s="64">
        <f t="shared" si="1"/>
        <v>20904.48387</v>
      </c>
      <c r="H29" s="89"/>
      <c r="I29" s="75">
        <v>0.0</v>
      </c>
    </row>
    <row r="30" ht="12.0" customHeight="1">
      <c r="A30" s="57" t="s">
        <v>42</v>
      </c>
      <c r="B30" s="67">
        <v>2017.0</v>
      </c>
      <c r="C30" s="68" t="s">
        <v>112</v>
      </c>
      <c r="D30" s="69" t="s">
        <v>56</v>
      </c>
      <c r="E30" s="70">
        <v>28.0</v>
      </c>
      <c r="F30" s="77">
        <v>614202.0</v>
      </c>
      <c r="G30" s="73">
        <f t="shared" si="1"/>
        <v>21935.78571</v>
      </c>
      <c r="H30" s="90"/>
      <c r="I30" s="75">
        <v>0.0</v>
      </c>
    </row>
    <row r="31" ht="12.0" customHeight="1">
      <c r="A31" s="57" t="s">
        <v>42</v>
      </c>
      <c r="B31" s="67">
        <v>2017.0</v>
      </c>
      <c r="C31" s="68" t="s">
        <v>113</v>
      </c>
      <c r="D31" s="69" t="s">
        <v>63</v>
      </c>
      <c r="E31" s="76">
        <v>31.0</v>
      </c>
      <c r="F31" s="77">
        <v>722282.0</v>
      </c>
      <c r="G31" s="73">
        <f t="shared" si="1"/>
        <v>23299.41935</v>
      </c>
      <c r="H31" s="90"/>
      <c r="I31" s="75">
        <v>0.0</v>
      </c>
    </row>
    <row r="32" ht="12.0" customHeight="1">
      <c r="A32" s="57" t="s">
        <v>42</v>
      </c>
      <c r="B32" s="67">
        <v>2017.0</v>
      </c>
      <c r="C32" s="68" t="s">
        <v>114</v>
      </c>
      <c r="D32" s="69" t="s">
        <v>66</v>
      </c>
      <c r="E32" s="76">
        <v>30.0</v>
      </c>
      <c r="F32" s="77">
        <v>761150.0</v>
      </c>
      <c r="G32" s="73">
        <f t="shared" si="1"/>
        <v>25371.66667</v>
      </c>
      <c r="H32" s="90"/>
      <c r="I32" s="75">
        <v>0.0</v>
      </c>
    </row>
    <row r="33" ht="12.0" customHeight="1">
      <c r="A33" s="57" t="s">
        <v>42</v>
      </c>
      <c r="B33" s="67">
        <v>2017.0</v>
      </c>
      <c r="C33" s="68" t="s">
        <v>115</v>
      </c>
      <c r="D33" s="69" t="s">
        <v>71</v>
      </c>
      <c r="E33" s="76">
        <v>31.0</v>
      </c>
      <c r="F33" s="77">
        <v>848181.0</v>
      </c>
      <c r="G33" s="73">
        <f t="shared" si="1"/>
        <v>27360.67742</v>
      </c>
      <c r="H33" s="90"/>
      <c r="I33" s="75">
        <v>0.0</v>
      </c>
    </row>
    <row r="34" ht="12.0" customHeight="1">
      <c r="A34" s="57" t="s">
        <v>42</v>
      </c>
      <c r="B34" s="67">
        <v>2017.0</v>
      </c>
      <c r="C34" s="68" t="s">
        <v>116</v>
      </c>
      <c r="D34" s="69" t="s">
        <v>75</v>
      </c>
      <c r="E34" s="76">
        <v>30.0</v>
      </c>
      <c r="F34" s="77">
        <v>880536.0</v>
      </c>
      <c r="G34" s="73">
        <f t="shared" si="1"/>
        <v>29351.2</v>
      </c>
      <c r="H34" s="90"/>
      <c r="I34" s="75">
        <v>0.0</v>
      </c>
    </row>
    <row r="35" ht="12.0" customHeight="1">
      <c r="A35" s="57" t="s">
        <v>42</v>
      </c>
      <c r="B35" s="67">
        <v>2017.0</v>
      </c>
      <c r="C35" s="68" t="s">
        <v>117</v>
      </c>
      <c r="D35" s="69" t="s">
        <v>79</v>
      </c>
      <c r="E35" s="76">
        <v>31.0</v>
      </c>
      <c r="F35" s="77">
        <v>931416.0</v>
      </c>
      <c r="G35" s="73">
        <f t="shared" si="1"/>
        <v>30045.67742</v>
      </c>
      <c r="H35" s="90"/>
      <c r="I35" s="75">
        <v>0.0</v>
      </c>
    </row>
    <row r="36" ht="12.0" customHeight="1">
      <c r="A36" s="57" t="s">
        <v>42</v>
      </c>
      <c r="B36" s="67">
        <v>2017.0</v>
      </c>
      <c r="C36" s="68" t="s">
        <v>118</v>
      </c>
      <c r="D36" s="69" t="s">
        <v>82</v>
      </c>
      <c r="E36" s="76">
        <v>31.0</v>
      </c>
      <c r="F36" s="77">
        <v>924678.0</v>
      </c>
      <c r="G36" s="73">
        <f t="shared" si="1"/>
        <v>29828.32258</v>
      </c>
      <c r="H36" s="90"/>
      <c r="I36" s="75">
        <v>0.0</v>
      </c>
    </row>
    <row r="37" ht="12.0" customHeight="1">
      <c r="A37" s="57" t="s">
        <v>42</v>
      </c>
      <c r="B37" s="67">
        <v>2017.0</v>
      </c>
      <c r="C37" s="68" t="s">
        <v>119</v>
      </c>
      <c r="D37" s="69" t="s">
        <v>89</v>
      </c>
      <c r="E37" s="76">
        <v>30.0</v>
      </c>
      <c r="F37" s="77">
        <v>894309.0</v>
      </c>
      <c r="G37" s="73">
        <f t="shared" si="1"/>
        <v>29810.3</v>
      </c>
      <c r="H37" s="90"/>
      <c r="I37" s="75">
        <v>0.0</v>
      </c>
    </row>
    <row r="38" ht="12.0" customHeight="1">
      <c r="A38" s="57" t="s">
        <v>42</v>
      </c>
      <c r="B38" s="67">
        <v>2017.0</v>
      </c>
      <c r="C38" s="68" t="s">
        <v>120</v>
      </c>
      <c r="D38" s="69" t="s">
        <v>93</v>
      </c>
      <c r="E38" s="76">
        <v>31.0</v>
      </c>
      <c r="F38" s="77">
        <v>841752.0</v>
      </c>
      <c r="G38" s="73">
        <f t="shared" si="1"/>
        <v>27153.29032</v>
      </c>
      <c r="H38" s="90"/>
      <c r="I38" s="75">
        <v>0.0</v>
      </c>
    </row>
    <row r="39" ht="12.0" customHeight="1">
      <c r="A39" s="57" t="s">
        <v>42</v>
      </c>
      <c r="B39" s="67">
        <v>2017.0</v>
      </c>
      <c r="C39" s="68" t="s">
        <v>121</v>
      </c>
      <c r="D39" s="69" t="s">
        <v>96</v>
      </c>
      <c r="E39" s="76">
        <v>30.0</v>
      </c>
      <c r="F39" s="77">
        <v>691756.0</v>
      </c>
      <c r="G39" s="73">
        <f t="shared" si="1"/>
        <v>23058.53333</v>
      </c>
      <c r="H39" s="90"/>
      <c r="I39" s="75">
        <v>0.0</v>
      </c>
    </row>
    <row r="40" ht="12.0" customHeight="1">
      <c r="A40" s="79" t="s">
        <v>42</v>
      </c>
      <c r="B40" s="80">
        <v>2017.0</v>
      </c>
      <c r="C40" s="81" t="s">
        <v>122</v>
      </c>
      <c r="D40" s="82" t="s">
        <v>98</v>
      </c>
      <c r="E40" s="83">
        <v>31.0</v>
      </c>
      <c r="F40" s="84">
        <v>667190.0</v>
      </c>
      <c r="G40" s="73">
        <f t="shared" si="1"/>
        <v>21522.25806</v>
      </c>
      <c r="H40" s="90"/>
      <c r="I40" s="87">
        <v>0.0</v>
      </c>
    </row>
    <row r="41" ht="12.0" customHeight="1">
      <c r="A41" s="57" t="s">
        <v>42</v>
      </c>
      <c r="B41" s="59">
        <v>2018.0</v>
      </c>
      <c r="C41" s="68" t="s">
        <v>123</v>
      </c>
      <c r="D41" s="69" t="s">
        <v>46</v>
      </c>
      <c r="E41" s="76">
        <v>31.0</v>
      </c>
      <c r="F41" s="88">
        <v>673532.0</v>
      </c>
      <c r="G41" s="64">
        <f t="shared" si="1"/>
        <v>21726.83871</v>
      </c>
      <c r="H41" s="89"/>
      <c r="I41" s="91">
        <v>0.0</v>
      </c>
    </row>
    <row r="42" ht="12.0" customHeight="1">
      <c r="A42" s="57" t="s">
        <v>42</v>
      </c>
      <c r="B42" s="67">
        <v>2018.0</v>
      </c>
      <c r="C42" s="68" t="s">
        <v>124</v>
      </c>
      <c r="D42" s="69" t="s">
        <v>56</v>
      </c>
      <c r="E42" s="70">
        <v>28.0</v>
      </c>
      <c r="F42" s="77">
        <v>634453.0</v>
      </c>
      <c r="G42" s="73">
        <f t="shared" si="1"/>
        <v>22659.03571</v>
      </c>
      <c r="H42" s="90"/>
      <c r="I42" s="75">
        <v>0.0</v>
      </c>
    </row>
    <row r="43" ht="12.0" customHeight="1">
      <c r="A43" s="57" t="s">
        <v>42</v>
      </c>
      <c r="B43" s="67">
        <v>2018.0</v>
      </c>
      <c r="C43" s="68" t="s">
        <v>125</v>
      </c>
      <c r="D43" s="69" t="s">
        <v>63</v>
      </c>
      <c r="E43" s="76">
        <v>31.0</v>
      </c>
      <c r="F43" s="77">
        <v>738535.0</v>
      </c>
      <c r="G43" s="73">
        <f t="shared" si="1"/>
        <v>23823.70968</v>
      </c>
      <c r="H43" s="90"/>
      <c r="I43" s="75">
        <v>0.0</v>
      </c>
    </row>
    <row r="44" ht="12.0" customHeight="1">
      <c r="A44" s="57" t="s">
        <v>42</v>
      </c>
      <c r="B44" s="67">
        <v>2018.0</v>
      </c>
      <c r="C44" s="68" t="s">
        <v>126</v>
      </c>
      <c r="D44" s="69" t="s">
        <v>66</v>
      </c>
      <c r="E44" s="76">
        <v>30.0</v>
      </c>
      <c r="F44" s="77">
        <v>796531.0</v>
      </c>
      <c r="G44" s="73">
        <f t="shared" si="1"/>
        <v>26551.03333</v>
      </c>
      <c r="H44" s="90"/>
      <c r="I44" s="75">
        <v>0.0</v>
      </c>
    </row>
    <row r="45" ht="12.0" customHeight="1">
      <c r="A45" s="57" t="s">
        <v>42</v>
      </c>
      <c r="B45" s="67">
        <v>2018.0</v>
      </c>
      <c r="C45" s="68" t="s">
        <v>127</v>
      </c>
      <c r="D45" s="69" t="s">
        <v>71</v>
      </c>
      <c r="E45" s="76">
        <v>31.0</v>
      </c>
      <c r="F45" s="77">
        <v>870762.0</v>
      </c>
      <c r="G45" s="73">
        <f t="shared" si="1"/>
        <v>28089.09677</v>
      </c>
      <c r="H45" s="90"/>
      <c r="I45" s="75">
        <v>0.0</v>
      </c>
    </row>
    <row r="46" ht="12.0" customHeight="1">
      <c r="A46" s="57" t="s">
        <v>42</v>
      </c>
      <c r="B46" s="67">
        <v>2018.0</v>
      </c>
      <c r="C46" s="68" t="s">
        <v>128</v>
      </c>
      <c r="D46" s="69" t="s">
        <v>75</v>
      </c>
      <c r="E46" s="76">
        <v>30.0</v>
      </c>
      <c r="F46" s="77">
        <v>915907.0</v>
      </c>
      <c r="G46" s="73">
        <f t="shared" si="1"/>
        <v>30530.23333</v>
      </c>
      <c r="H46" s="90"/>
      <c r="I46" s="75">
        <v>0.0</v>
      </c>
    </row>
    <row r="47" ht="12.0" customHeight="1">
      <c r="A47" s="57" t="s">
        <v>42</v>
      </c>
      <c r="B47" s="67">
        <v>2018.0</v>
      </c>
      <c r="C47" s="68" t="s">
        <v>129</v>
      </c>
      <c r="D47" s="69" t="s">
        <v>79</v>
      </c>
      <c r="E47" s="76">
        <v>31.0</v>
      </c>
      <c r="F47" s="77">
        <v>967975.0</v>
      </c>
      <c r="G47" s="73">
        <f t="shared" si="1"/>
        <v>31225</v>
      </c>
      <c r="H47" s="90"/>
      <c r="I47" s="75">
        <v>0.0</v>
      </c>
    </row>
    <row r="48" ht="12.0" customHeight="1">
      <c r="A48" s="57" t="s">
        <v>42</v>
      </c>
      <c r="B48" s="67">
        <v>2018.0</v>
      </c>
      <c r="C48" s="68" t="s">
        <v>130</v>
      </c>
      <c r="D48" s="69" t="s">
        <v>82</v>
      </c>
      <c r="E48" s="76">
        <v>31.0</v>
      </c>
      <c r="F48" s="77">
        <v>961765.0</v>
      </c>
      <c r="G48" s="73">
        <f t="shared" si="1"/>
        <v>31024.67742</v>
      </c>
      <c r="H48" s="90"/>
      <c r="I48" s="75">
        <v>0.0</v>
      </c>
    </row>
    <row r="49" ht="12.0" customHeight="1">
      <c r="A49" s="57" t="s">
        <v>42</v>
      </c>
      <c r="B49" s="67">
        <v>2018.0</v>
      </c>
      <c r="C49" s="68" t="s">
        <v>131</v>
      </c>
      <c r="D49" s="69" t="s">
        <v>89</v>
      </c>
      <c r="E49" s="76">
        <v>30.0</v>
      </c>
      <c r="F49" s="77">
        <v>923908.0</v>
      </c>
      <c r="G49" s="73">
        <f t="shared" si="1"/>
        <v>30796.93333</v>
      </c>
      <c r="H49" s="90"/>
      <c r="I49" s="75">
        <v>0.0</v>
      </c>
    </row>
    <row r="50" ht="12.0" customHeight="1">
      <c r="A50" s="57" t="s">
        <v>42</v>
      </c>
      <c r="B50" s="67">
        <v>2018.0</v>
      </c>
      <c r="C50" s="68" t="s">
        <v>132</v>
      </c>
      <c r="D50" s="69" t="s">
        <v>93</v>
      </c>
      <c r="E50" s="76">
        <v>31.0</v>
      </c>
      <c r="F50" s="77">
        <v>880507.0</v>
      </c>
      <c r="G50" s="73">
        <f t="shared" si="1"/>
        <v>28403.45161</v>
      </c>
      <c r="H50" s="90"/>
      <c r="I50" s="75">
        <v>0.0</v>
      </c>
    </row>
    <row r="51" ht="12.0" customHeight="1">
      <c r="A51" s="57" t="s">
        <v>42</v>
      </c>
      <c r="B51" s="67">
        <v>2018.0</v>
      </c>
      <c r="C51" s="68" t="s">
        <v>133</v>
      </c>
      <c r="D51" s="69" t="s">
        <v>96</v>
      </c>
      <c r="E51" s="76">
        <v>30.0</v>
      </c>
      <c r="F51" s="77">
        <v>727458.0</v>
      </c>
      <c r="G51" s="73">
        <f t="shared" si="1"/>
        <v>24248.6</v>
      </c>
      <c r="H51" s="90"/>
      <c r="I51" s="75">
        <v>0.0</v>
      </c>
    </row>
    <row r="52" ht="12.0" customHeight="1">
      <c r="A52" s="79" t="s">
        <v>42</v>
      </c>
      <c r="B52" s="80">
        <v>2018.0</v>
      </c>
      <c r="C52" s="81" t="s">
        <v>134</v>
      </c>
      <c r="D52" s="82" t="s">
        <v>98</v>
      </c>
      <c r="E52" s="83">
        <v>31.0</v>
      </c>
      <c r="F52" s="84">
        <v>709263.0</v>
      </c>
      <c r="G52" s="92">
        <f t="shared" si="1"/>
        <v>22879.45161</v>
      </c>
      <c r="H52" s="93"/>
      <c r="I52" s="87">
        <v>0.0</v>
      </c>
    </row>
    <row r="53" ht="12.0" customHeight="1">
      <c r="A53" s="57" t="s">
        <v>42</v>
      </c>
      <c r="B53" s="59">
        <v>2019.0</v>
      </c>
      <c r="C53" s="60" t="s">
        <v>135</v>
      </c>
      <c r="D53" s="61" t="s">
        <v>46</v>
      </c>
      <c r="E53" s="62">
        <v>31.0</v>
      </c>
      <c r="F53" s="88">
        <v>699975.0</v>
      </c>
      <c r="G53" s="64">
        <f t="shared" si="1"/>
        <v>22579.83871</v>
      </c>
      <c r="H53" s="89"/>
      <c r="I53" s="66">
        <v>1.0</v>
      </c>
    </row>
    <row r="54" ht="12.0" customHeight="1">
      <c r="A54" s="57" t="s">
        <v>42</v>
      </c>
      <c r="B54" s="67">
        <v>2019.0</v>
      </c>
      <c r="C54" s="68" t="s">
        <v>136</v>
      </c>
      <c r="D54" s="69" t="s">
        <v>56</v>
      </c>
      <c r="E54" s="70">
        <v>28.0</v>
      </c>
      <c r="F54" s="77">
        <v>657893.0</v>
      </c>
      <c r="G54" s="73">
        <f t="shared" si="1"/>
        <v>23496.17857</v>
      </c>
      <c r="H54" s="90"/>
      <c r="I54" s="75">
        <v>1.0</v>
      </c>
    </row>
    <row r="55" ht="12.0" customHeight="1">
      <c r="A55" s="57" t="s">
        <v>42</v>
      </c>
      <c r="B55" s="67">
        <v>2019.0</v>
      </c>
      <c r="C55" s="68" t="s">
        <v>137</v>
      </c>
      <c r="D55" s="69" t="s">
        <v>63</v>
      </c>
      <c r="E55" s="76">
        <v>31.0</v>
      </c>
      <c r="F55" s="77">
        <v>753872.0</v>
      </c>
      <c r="G55" s="73">
        <f t="shared" si="1"/>
        <v>24318.45161</v>
      </c>
      <c r="H55" s="90"/>
      <c r="I55" s="75">
        <v>1.0</v>
      </c>
    </row>
    <row r="56" ht="12.0" customHeight="1">
      <c r="A56" s="57" t="s">
        <v>42</v>
      </c>
      <c r="B56" s="67">
        <v>2019.0</v>
      </c>
      <c r="C56" s="68" t="s">
        <v>138</v>
      </c>
      <c r="D56" s="69" t="s">
        <v>66</v>
      </c>
      <c r="E56" s="76">
        <v>30.0</v>
      </c>
      <c r="F56" s="77">
        <v>815412.0</v>
      </c>
      <c r="G56" s="73">
        <f t="shared" si="1"/>
        <v>27180.4</v>
      </c>
      <c r="H56" s="90"/>
      <c r="I56" s="75">
        <v>1.0</v>
      </c>
    </row>
    <row r="57" ht="12.0" customHeight="1">
      <c r="A57" s="57" t="s">
        <v>42</v>
      </c>
      <c r="B57" s="67">
        <v>2019.0</v>
      </c>
      <c r="C57" s="68" t="s">
        <v>139</v>
      </c>
      <c r="D57" s="69" t="s">
        <v>71</v>
      </c>
      <c r="E57" s="76">
        <v>31.0</v>
      </c>
      <c r="F57" s="77">
        <v>886422.0</v>
      </c>
      <c r="G57" s="73">
        <f t="shared" si="1"/>
        <v>28594.25806</v>
      </c>
      <c r="H57" s="90"/>
      <c r="I57" s="75">
        <v>1.0</v>
      </c>
    </row>
    <row r="58" ht="12.0" customHeight="1">
      <c r="A58" s="57" t="s">
        <v>42</v>
      </c>
      <c r="B58" s="67">
        <v>2019.0</v>
      </c>
      <c r="C58" s="68" t="s">
        <v>140</v>
      </c>
      <c r="D58" s="69" t="s">
        <v>75</v>
      </c>
      <c r="E58" s="76">
        <v>30.0</v>
      </c>
      <c r="F58" s="77">
        <v>932305.0</v>
      </c>
      <c r="G58" s="73">
        <f t="shared" si="1"/>
        <v>31076.83333</v>
      </c>
      <c r="H58" s="90"/>
      <c r="I58" s="75">
        <v>1.0</v>
      </c>
    </row>
    <row r="59" ht="12.0" customHeight="1">
      <c r="A59" s="57" t="s">
        <v>42</v>
      </c>
      <c r="B59" s="67">
        <v>2019.0</v>
      </c>
      <c r="C59" s="68" t="s">
        <v>141</v>
      </c>
      <c r="D59" s="69" t="s">
        <v>79</v>
      </c>
      <c r="E59" s="76">
        <v>31.0</v>
      </c>
      <c r="F59" s="77">
        <v>982444.0</v>
      </c>
      <c r="G59" s="73">
        <f t="shared" si="1"/>
        <v>31691.74194</v>
      </c>
      <c r="H59" s="90"/>
      <c r="I59" s="75">
        <v>1.0</v>
      </c>
    </row>
    <row r="60" ht="12.0" customHeight="1">
      <c r="A60" s="57" t="s">
        <v>42</v>
      </c>
      <c r="B60" s="67">
        <v>2019.0</v>
      </c>
      <c r="C60" s="68" t="s">
        <v>142</v>
      </c>
      <c r="D60" s="69" t="s">
        <v>82</v>
      </c>
      <c r="E60" s="76">
        <v>31.0</v>
      </c>
      <c r="F60" s="77">
        <v>970256.0</v>
      </c>
      <c r="G60" s="73">
        <f t="shared" si="1"/>
        <v>31298.58065</v>
      </c>
      <c r="H60" s="90"/>
      <c r="I60" s="75">
        <v>1.0</v>
      </c>
    </row>
    <row r="61" ht="12.0" customHeight="1">
      <c r="A61" s="57" t="s">
        <v>42</v>
      </c>
      <c r="B61" s="67">
        <v>2019.0</v>
      </c>
      <c r="C61" s="68" t="s">
        <v>143</v>
      </c>
      <c r="D61" s="69" t="s">
        <v>89</v>
      </c>
      <c r="E61" s="76">
        <v>30.0</v>
      </c>
      <c r="F61" s="77">
        <v>932411.0</v>
      </c>
      <c r="G61" s="73">
        <f t="shared" si="1"/>
        <v>31080.36667</v>
      </c>
      <c r="H61" s="90"/>
      <c r="I61" s="75">
        <v>1.0</v>
      </c>
    </row>
    <row r="62" ht="12.0" customHeight="1">
      <c r="A62" s="57" t="s">
        <v>42</v>
      </c>
      <c r="B62" s="67">
        <v>2019.0</v>
      </c>
      <c r="C62" s="68" t="s">
        <v>144</v>
      </c>
      <c r="D62" s="69" t="s">
        <v>93</v>
      </c>
      <c r="E62" s="76">
        <v>31.0</v>
      </c>
      <c r="F62" s="77">
        <v>880038.0</v>
      </c>
      <c r="G62" s="73">
        <f t="shared" si="1"/>
        <v>28388.32258</v>
      </c>
      <c r="H62" s="90"/>
      <c r="I62" s="75">
        <v>1.0</v>
      </c>
    </row>
    <row r="63" ht="12.0" customHeight="1">
      <c r="A63" s="57" t="s">
        <v>42</v>
      </c>
      <c r="B63" s="67">
        <v>2019.0</v>
      </c>
      <c r="C63" s="68" t="s">
        <v>145</v>
      </c>
      <c r="D63" s="69" t="s">
        <v>96</v>
      </c>
      <c r="E63" s="76">
        <v>30.0</v>
      </c>
      <c r="F63" s="77">
        <v>713365.0</v>
      </c>
      <c r="G63" s="73">
        <f t="shared" si="1"/>
        <v>23778.83333</v>
      </c>
      <c r="H63" s="90"/>
      <c r="I63" s="75">
        <v>1.0</v>
      </c>
    </row>
    <row r="64" ht="12.0" customHeight="1">
      <c r="A64" s="79" t="s">
        <v>42</v>
      </c>
      <c r="B64" s="80">
        <v>2019.0</v>
      </c>
      <c r="C64" s="81" t="s">
        <v>146</v>
      </c>
      <c r="D64" s="82" t="s">
        <v>98</v>
      </c>
      <c r="E64" s="83">
        <v>31.0</v>
      </c>
      <c r="F64" s="84">
        <v>709543.0</v>
      </c>
      <c r="G64" s="94">
        <f t="shared" si="1"/>
        <v>22888.48387</v>
      </c>
      <c r="H64" s="95"/>
      <c r="I64" s="87">
        <v>1.0</v>
      </c>
    </row>
    <row r="65" ht="12.0" customHeight="1">
      <c r="A65" s="57" t="s">
        <v>42</v>
      </c>
      <c r="B65" s="96">
        <v>2020.0</v>
      </c>
      <c r="C65" s="97" t="s">
        <v>147</v>
      </c>
      <c r="D65" s="61" t="s">
        <v>46</v>
      </c>
      <c r="E65" s="62">
        <v>31.0</v>
      </c>
      <c r="F65" s="88">
        <v>700208.0</v>
      </c>
      <c r="G65" s="64">
        <f t="shared" si="1"/>
        <v>22587.35484</v>
      </c>
      <c r="H65" s="89"/>
      <c r="I65" s="66">
        <v>1.0</v>
      </c>
    </row>
    <row r="66" ht="12.0" customHeight="1">
      <c r="A66" s="57" t="s">
        <v>42</v>
      </c>
      <c r="B66" s="98">
        <v>2020.0</v>
      </c>
      <c r="C66" s="99" t="s">
        <v>148</v>
      </c>
      <c r="D66" s="69" t="s">
        <v>56</v>
      </c>
      <c r="E66" s="70">
        <v>29.0</v>
      </c>
      <c r="F66" s="77">
        <v>666306.0</v>
      </c>
      <c r="G66" s="73">
        <f t="shared" si="1"/>
        <v>22976.06897</v>
      </c>
      <c r="H66" s="90"/>
      <c r="I66" s="75">
        <v>1.0</v>
      </c>
    </row>
    <row r="67" ht="12.0" customHeight="1">
      <c r="A67" s="57" t="s">
        <v>42</v>
      </c>
      <c r="B67" s="98">
        <v>2020.0</v>
      </c>
      <c r="C67" s="99" t="s">
        <v>149</v>
      </c>
      <c r="D67" s="69" t="s">
        <v>63</v>
      </c>
      <c r="E67" s="76">
        <v>31.0</v>
      </c>
      <c r="F67" s="77">
        <v>443239.0</v>
      </c>
      <c r="G67" s="73">
        <f t="shared" si="1"/>
        <v>14298.03226</v>
      </c>
      <c r="H67" s="90"/>
      <c r="I67" s="75">
        <v>1.0</v>
      </c>
    </row>
    <row r="68" ht="12.0" customHeight="1">
      <c r="A68" s="57" t="s">
        <v>42</v>
      </c>
      <c r="B68" s="98">
        <v>2020.0</v>
      </c>
      <c r="C68" s="99" t="s">
        <v>150</v>
      </c>
      <c r="D68" s="69" t="s">
        <v>66</v>
      </c>
      <c r="E68" s="76">
        <v>30.0</v>
      </c>
      <c r="F68" s="77">
        <v>98482.0</v>
      </c>
      <c r="G68" s="73">
        <f t="shared" si="1"/>
        <v>3282.733333</v>
      </c>
      <c r="H68" s="90"/>
      <c r="I68" s="75">
        <v>1.0</v>
      </c>
    </row>
    <row r="69" ht="12.0" customHeight="1">
      <c r="A69" s="57" t="s">
        <v>42</v>
      </c>
      <c r="B69" s="98">
        <v>2020.0</v>
      </c>
      <c r="C69" s="99" t="s">
        <v>151</v>
      </c>
      <c r="D69" s="69" t="s">
        <v>71</v>
      </c>
      <c r="E69" s="76">
        <v>31.0</v>
      </c>
      <c r="F69" s="77">
        <v>127925.0</v>
      </c>
      <c r="G69" s="73">
        <f t="shared" si="1"/>
        <v>4126.612903</v>
      </c>
      <c r="H69" s="90"/>
      <c r="I69" s="75">
        <v>1.0</v>
      </c>
    </row>
    <row r="70" ht="12.0" customHeight="1">
      <c r="A70" s="57" t="s">
        <v>42</v>
      </c>
      <c r="B70" s="98">
        <v>2020.0</v>
      </c>
      <c r="C70" s="99" t="s">
        <v>152</v>
      </c>
      <c r="D70" s="69" t="s">
        <v>75</v>
      </c>
      <c r="E70" s="76">
        <v>30.0</v>
      </c>
      <c r="F70" s="77">
        <v>193763.0</v>
      </c>
      <c r="G70" s="73">
        <f t="shared" si="1"/>
        <v>6458.766667</v>
      </c>
      <c r="H70" s="90"/>
      <c r="I70" s="75">
        <v>1.0</v>
      </c>
    </row>
    <row r="71" ht="12.0" customHeight="1">
      <c r="A71" s="57" t="s">
        <v>42</v>
      </c>
      <c r="B71" s="98">
        <v>2020.0</v>
      </c>
      <c r="C71" s="99" t="s">
        <v>153</v>
      </c>
      <c r="D71" s="69" t="s">
        <v>79</v>
      </c>
      <c r="E71" s="76">
        <v>31.0</v>
      </c>
      <c r="F71" s="77">
        <v>388459.0</v>
      </c>
      <c r="G71" s="73">
        <f t="shared" si="1"/>
        <v>12530.93548</v>
      </c>
      <c r="H71" s="90"/>
      <c r="I71" s="75">
        <v>1.0</v>
      </c>
    </row>
    <row r="72" ht="12.0" customHeight="1">
      <c r="A72" s="57" t="s">
        <v>42</v>
      </c>
      <c r="B72" s="98">
        <v>2020.0</v>
      </c>
      <c r="C72" s="99" t="s">
        <v>154</v>
      </c>
      <c r="D72" s="69" t="s">
        <v>82</v>
      </c>
      <c r="E72" s="76">
        <v>31.0</v>
      </c>
      <c r="F72" s="77">
        <v>473656.0</v>
      </c>
      <c r="G72" s="73">
        <f t="shared" si="1"/>
        <v>15279.22581</v>
      </c>
      <c r="H72" s="90"/>
      <c r="I72" s="75">
        <v>1.0</v>
      </c>
    </row>
    <row r="73" ht="12.0" customHeight="1">
      <c r="A73" s="57" t="s">
        <v>42</v>
      </c>
      <c r="B73" s="98">
        <v>2020.0</v>
      </c>
      <c r="C73" s="99" t="s">
        <v>155</v>
      </c>
      <c r="D73" s="69" t="s">
        <v>89</v>
      </c>
      <c r="E73" s="76">
        <v>30.0</v>
      </c>
      <c r="F73" s="77">
        <v>421608.0</v>
      </c>
      <c r="G73" s="73">
        <f t="shared" si="1"/>
        <v>14053.6</v>
      </c>
      <c r="H73" s="90"/>
      <c r="I73" s="75">
        <v>1.0</v>
      </c>
    </row>
    <row r="74" ht="12.0" customHeight="1">
      <c r="A74" s="57" t="s">
        <v>42</v>
      </c>
      <c r="B74" s="98">
        <v>2020.0</v>
      </c>
      <c r="C74" s="99" t="s">
        <v>156</v>
      </c>
      <c r="D74" s="69" t="s">
        <v>93</v>
      </c>
      <c r="E74" s="76">
        <v>31.0</v>
      </c>
      <c r="F74" s="77">
        <v>374299.0</v>
      </c>
      <c r="G74" s="73">
        <f t="shared" si="1"/>
        <v>12074.16129</v>
      </c>
      <c r="H74" s="90"/>
      <c r="I74" s="75">
        <v>1.0</v>
      </c>
    </row>
    <row r="75" ht="12.0" customHeight="1">
      <c r="A75" s="57" t="s">
        <v>42</v>
      </c>
      <c r="B75" s="98">
        <v>2020.0</v>
      </c>
      <c r="C75" s="99" t="s">
        <v>157</v>
      </c>
      <c r="D75" s="69" t="s">
        <v>96</v>
      </c>
      <c r="E75" s="76">
        <v>30.0</v>
      </c>
      <c r="F75" s="77">
        <v>265655.0</v>
      </c>
      <c r="G75" s="73">
        <f t="shared" si="1"/>
        <v>8855.166667</v>
      </c>
      <c r="H75" s="90"/>
      <c r="I75" s="75">
        <v>1.0</v>
      </c>
    </row>
    <row r="76" ht="12.0" customHeight="1">
      <c r="A76" s="79" t="s">
        <v>42</v>
      </c>
      <c r="B76" s="18">
        <v>2020.0</v>
      </c>
      <c r="C76" s="100" t="s">
        <v>158</v>
      </c>
      <c r="D76" s="82" t="s">
        <v>98</v>
      </c>
      <c r="E76" s="83">
        <v>31.0</v>
      </c>
      <c r="F76" s="84">
        <v>280108.0</v>
      </c>
      <c r="G76" s="94">
        <f t="shared" si="1"/>
        <v>9035.741935</v>
      </c>
      <c r="H76" s="95"/>
      <c r="I76" s="87">
        <v>1.0</v>
      </c>
    </row>
    <row r="77" ht="12.0" customHeight="1">
      <c r="A77" s="57" t="s">
        <v>42</v>
      </c>
      <c r="B77" s="96">
        <v>2021.0</v>
      </c>
      <c r="C77" s="97" t="s">
        <v>159</v>
      </c>
      <c r="D77" s="61" t="s">
        <v>46</v>
      </c>
      <c r="E77" s="62">
        <v>31.0</v>
      </c>
      <c r="F77" s="88">
        <v>248753.0</v>
      </c>
      <c r="G77" s="64">
        <f t="shared" si="1"/>
        <v>8024.290323</v>
      </c>
      <c r="H77" s="89"/>
      <c r="I77" s="66">
        <v>1.0</v>
      </c>
    </row>
    <row r="78" ht="12.0" customHeight="1">
      <c r="A78" s="57" t="s">
        <v>42</v>
      </c>
      <c r="B78" s="98">
        <v>2021.0</v>
      </c>
      <c r="C78" s="99" t="s">
        <v>160</v>
      </c>
      <c r="D78" s="69" t="s">
        <v>56</v>
      </c>
      <c r="E78" s="70">
        <v>28.0</v>
      </c>
      <c r="F78" s="77">
        <v>214175.0</v>
      </c>
      <c r="G78" s="73">
        <f t="shared" si="1"/>
        <v>7649.107143</v>
      </c>
      <c r="H78" s="90"/>
      <c r="I78" s="75">
        <v>1.0</v>
      </c>
    </row>
    <row r="79" ht="12.0" customHeight="1">
      <c r="A79" s="57" t="s">
        <v>42</v>
      </c>
      <c r="B79" s="98">
        <v>2021.0</v>
      </c>
      <c r="C79" s="99" t="s">
        <v>161</v>
      </c>
      <c r="D79" s="69" t="s">
        <v>63</v>
      </c>
      <c r="E79" s="76">
        <v>31.0</v>
      </c>
      <c r="F79" s="77">
        <v>261183.0</v>
      </c>
      <c r="G79" s="73">
        <f t="shared" si="1"/>
        <v>8425.258065</v>
      </c>
      <c r="H79" s="90"/>
      <c r="I79" s="75">
        <v>1.0</v>
      </c>
    </row>
    <row r="80" ht="12.0" customHeight="1">
      <c r="A80" s="57" t="s">
        <v>42</v>
      </c>
      <c r="B80" s="98">
        <v>2021.0</v>
      </c>
      <c r="C80" s="99" t="s">
        <v>162</v>
      </c>
      <c r="D80" s="69" t="s">
        <v>66</v>
      </c>
      <c r="E80" s="76">
        <v>30.0</v>
      </c>
      <c r="F80" s="77">
        <v>282465.0</v>
      </c>
      <c r="G80" s="73">
        <f t="shared" si="1"/>
        <v>9415.5</v>
      </c>
      <c r="H80" s="90"/>
      <c r="I80" s="75">
        <v>1.0</v>
      </c>
    </row>
    <row r="81" ht="12.0" customHeight="1">
      <c r="A81" s="57" t="s">
        <v>42</v>
      </c>
      <c r="B81" s="98">
        <v>2021.0</v>
      </c>
      <c r="C81" s="99" t="s">
        <v>163</v>
      </c>
      <c r="D81" s="69" t="s">
        <v>71</v>
      </c>
      <c r="E81" s="76">
        <v>31.0</v>
      </c>
      <c r="F81" s="77">
        <v>335424.0</v>
      </c>
      <c r="G81" s="73">
        <f t="shared" si="1"/>
        <v>10820.12903</v>
      </c>
      <c r="H81" s="90"/>
      <c r="I81" s="75">
        <v>1.0</v>
      </c>
    </row>
    <row r="82" ht="12.0" customHeight="1">
      <c r="A82" s="57" t="s">
        <v>42</v>
      </c>
      <c r="B82" s="98">
        <v>2021.0</v>
      </c>
      <c r="C82" s="99" t="s">
        <v>164</v>
      </c>
      <c r="D82" s="69" t="s">
        <v>75</v>
      </c>
      <c r="E82" s="76">
        <v>30.0</v>
      </c>
      <c r="F82" s="77">
        <v>451774.0</v>
      </c>
      <c r="G82" s="73">
        <f t="shared" si="1"/>
        <v>15059.13333</v>
      </c>
      <c r="H82" s="90"/>
      <c r="I82" s="75">
        <v>1.0</v>
      </c>
    </row>
    <row r="83" ht="12.0" customHeight="1">
      <c r="A83" s="57" t="s">
        <v>42</v>
      </c>
      <c r="B83" s="98">
        <v>2021.0</v>
      </c>
      <c r="C83" s="99" t="s">
        <v>165</v>
      </c>
      <c r="D83" s="69" t="s">
        <v>79</v>
      </c>
      <c r="E83" s="76">
        <v>31.0</v>
      </c>
      <c r="F83" s="77">
        <v>626249.0</v>
      </c>
      <c r="G83" s="73">
        <f t="shared" si="1"/>
        <v>20201.58065</v>
      </c>
      <c r="H83" s="90"/>
      <c r="I83" s="75">
        <v>1.0</v>
      </c>
    </row>
    <row r="84" ht="12.0" customHeight="1">
      <c r="A84" s="57" t="s">
        <v>42</v>
      </c>
      <c r="B84" s="98">
        <v>2021.0</v>
      </c>
      <c r="C84" s="99" t="s">
        <v>166</v>
      </c>
      <c r="D84" s="69" t="s">
        <v>82</v>
      </c>
      <c r="E84" s="76">
        <v>31.0</v>
      </c>
      <c r="F84" s="77">
        <v>673117.0</v>
      </c>
      <c r="G84" s="73">
        <f t="shared" si="1"/>
        <v>21713.45161</v>
      </c>
      <c r="H84" s="90"/>
      <c r="I84" s="75">
        <v>1.0</v>
      </c>
    </row>
    <row r="85" ht="12.0" customHeight="1">
      <c r="A85" s="57" t="s">
        <v>42</v>
      </c>
      <c r="B85" s="98">
        <v>2021.0</v>
      </c>
      <c r="C85" s="99" t="s">
        <v>167</v>
      </c>
      <c r="D85" s="69" t="s">
        <v>89</v>
      </c>
      <c r="E85" s="76">
        <v>30.0</v>
      </c>
      <c r="F85" s="77">
        <v>643255.0</v>
      </c>
      <c r="G85" s="73">
        <f t="shared" si="1"/>
        <v>21441.83333</v>
      </c>
      <c r="H85" s="90"/>
      <c r="I85" s="75">
        <v>1.0</v>
      </c>
    </row>
    <row r="86" ht="12.0" customHeight="1">
      <c r="A86" s="57" t="s">
        <v>42</v>
      </c>
      <c r="B86" s="98">
        <v>2021.0</v>
      </c>
      <c r="C86" s="99" t="s">
        <v>168</v>
      </c>
      <c r="D86" s="69" t="s">
        <v>93</v>
      </c>
      <c r="E86" s="76">
        <v>31.0</v>
      </c>
      <c r="F86" s="77">
        <v>634591.0</v>
      </c>
      <c r="G86" s="73">
        <f t="shared" si="1"/>
        <v>20470.67742</v>
      </c>
      <c r="H86" s="90"/>
      <c r="I86" s="75">
        <v>1.0</v>
      </c>
    </row>
    <row r="87" ht="12.0" customHeight="1">
      <c r="A87" s="57" t="s">
        <v>42</v>
      </c>
      <c r="B87" s="98">
        <v>2021.0</v>
      </c>
      <c r="C87" s="99" t="s">
        <v>169</v>
      </c>
      <c r="D87" s="69" t="s">
        <v>96</v>
      </c>
      <c r="E87" s="76">
        <v>30.0</v>
      </c>
      <c r="F87" s="77">
        <v>547695.0</v>
      </c>
      <c r="G87" s="73">
        <f t="shared" si="1"/>
        <v>18256.5</v>
      </c>
      <c r="H87" s="90"/>
      <c r="I87" s="75">
        <v>1.0</v>
      </c>
    </row>
    <row r="88" ht="12.0" customHeight="1">
      <c r="A88" s="79" t="s">
        <v>42</v>
      </c>
      <c r="B88" s="18">
        <v>2021.0</v>
      </c>
      <c r="C88" s="100" t="s">
        <v>170</v>
      </c>
      <c r="D88" s="82" t="s">
        <v>98</v>
      </c>
      <c r="E88" s="83">
        <v>31.0</v>
      </c>
      <c r="F88" s="84">
        <v>552434.0</v>
      </c>
      <c r="G88" s="94">
        <f t="shared" si="1"/>
        <v>17820.45161</v>
      </c>
      <c r="H88" s="95"/>
      <c r="I88" s="87">
        <v>1.0</v>
      </c>
    </row>
    <row r="89" ht="12.0" customHeight="1">
      <c r="A89" s="57" t="s">
        <v>42</v>
      </c>
      <c r="B89" s="96">
        <v>2022.0</v>
      </c>
      <c r="C89" s="97" t="s">
        <v>171</v>
      </c>
      <c r="D89" s="61" t="s">
        <v>46</v>
      </c>
      <c r="E89" s="62">
        <v>31.0</v>
      </c>
      <c r="F89" s="88">
        <v>478094.0</v>
      </c>
      <c r="G89" s="64">
        <f t="shared" si="1"/>
        <v>15422.3871</v>
      </c>
      <c r="H89" s="89"/>
      <c r="I89" s="66">
        <v>1.0</v>
      </c>
    </row>
    <row r="90" ht="12.0" customHeight="1">
      <c r="A90" s="57" t="s">
        <v>42</v>
      </c>
      <c r="B90" s="98">
        <v>2022.0</v>
      </c>
      <c r="C90" s="99" t="s">
        <v>172</v>
      </c>
      <c r="D90" s="69" t="s">
        <v>56</v>
      </c>
      <c r="E90" s="70">
        <v>28.0</v>
      </c>
      <c r="F90" s="77">
        <v>463707.0</v>
      </c>
      <c r="G90" s="73">
        <f t="shared" si="1"/>
        <v>16560.96429</v>
      </c>
      <c r="H90" s="90"/>
      <c r="I90" s="75">
        <v>1.0</v>
      </c>
    </row>
    <row r="91" ht="12.0" customHeight="1">
      <c r="A91" s="57" t="s">
        <v>42</v>
      </c>
      <c r="B91" s="98">
        <v>2022.0</v>
      </c>
      <c r="C91" s="99" t="s">
        <v>173</v>
      </c>
      <c r="D91" s="69" t="s">
        <v>63</v>
      </c>
      <c r="E91" s="76">
        <v>31.0</v>
      </c>
      <c r="F91" s="77">
        <v>580324.0</v>
      </c>
      <c r="G91" s="73">
        <f t="shared" si="1"/>
        <v>18720.12903</v>
      </c>
      <c r="H91" s="90"/>
      <c r="I91" s="75">
        <v>1.0</v>
      </c>
    </row>
    <row r="92" ht="12.0" customHeight="1">
      <c r="A92" s="57" t="s">
        <v>42</v>
      </c>
      <c r="B92" s="98">
        <v>2022.0</v>
      </c>
      <c r="C92" s="99" t="s">
        <v>174</v>
      </c>
      <c r="D92" s="69" t="s">
        <v>66</v>
      </c>
      <c r="E92" s="76">
        <v>30.0</v>
      </c>
      <c r="F92" s="77">
        <v>675361.0</v>
      </c>
      <c r="G92" s="73">
        <f t="shared" si="1"/>
        <v>22512.03333</v>
      </c>
      <c r="H92" s="90"/>
      <c r="I92" s="75">
        <v>1.0</v>
      </c>
    </row>
    <row r="93" ht="12.0" customHeight="1">
      <c r="A93" s="57" t="s">
        <v>42</v>
      </c>
      <c r="B93" s="98">
        <v>2022.0</v>
      </c>
      <c r="C93" s="99" t="s">
        <v>175</v>
      </c>
      <c r="D93" s="69" t="s">
        <v>71</v>
      </c>
      <c r="E93" s="76">
        <v>31.0</v>
      </c>
      <c r="F93" s="77">
        <v>769535.0</v>
      </c>
      <c r="G93" s="73">
        <f t="shared" si="1"/>
        <v>24823.70968</v>
      </c>
      <c r="H93" s="90"/>
      <c r="I93" s="75">
        <v>1.0</v>
      </c>
    </row>
    <row r="94" ht="12.0" customHeight="1">
      <c r="A94" s="57" t="s">
        <v>42</v>
      </c>
      <c r="B94" s="98">
        <v>2022.0</v>
      </c>
      <c r="C94" s="99" t="s">
        <v>176</v>
      </c>
      <c r="D94" s="69" t="s">
        <v>75</v>
      </c>
      <c r="E94" s="76">
        <v>30.0</v>
      </c>
      <c r="F94" s="77">
        <v>807281.0</v>
      </c>
      <c r="G94" s="73">
        <f t="shared" si="1"/>
        <v>26909.36667</v>
      </c>
      <c r="H94" s="90"/>
      <c r="I94" s="75">
        <v>1.0</v>
      </c>
    </row>
    <row r="95" ht="12.0" customHeight="1">
      <c r="A95" s="57" t="s">
        <v>42</v>
      </c>
      <c r="B95" s="98">
        <v>2022.0</v>
      </c>
      <c r="C95" s="99" t="s">
        <v>177</v>
      </c>
      <c r="D95" s="69" t="s">
        <v>79</v>
      </c>
      <c r="E95" s="76">
        <v>31.0</v>
      </c>
      <c r="F95" s="77">
        <v>856434.0</v>
      </c>
      <c r="G95" s="73">
        <f t="shared" si="1"/>
        <v>27626.90323</v>
      </c>
      <c r="H95" s="90"/>
      <c r="I95" s="75">
        <v>1.0</v>
      </c>
    </row>
    <row r="96" ht="12.0" customHeight="1">
      <c r="A96" s="57" t="s">
        <v>42</v>
      </c>
      <c r="B96" s="98">
        <v>2022.0</v>
      </c>
      <c r="C96" s="99" t="s">
        <v>178</v>
      </c>
      <c r="D96" s="69" t="s">
        <v>82</v>
      </c>
      <c r="E96" s="76">
        <v>31.0</v>
      </c>
      <c r="F96" s="77">
        <v>853494.0</v>
      </c>
      <c r="G96" s="73">
        <f t="shared" si="1"/>
        <v>27532.06452</v>
      </c>
      <c r="H96" s="90"/>
      <c r="I96" s="75">
        <v>1.0</v>
      </c>
    </row>
    <row r="97" ht="12.0" customHeight="1">
      <c r="A97" s="57" t="s">
        <v>42</v>
      </c>
      <c r="B97" s="98">
        <v>2022.0</v>
      </c>
      <c r="C97" s="99" t="s">
        <v>179</v>
      </c>
      <c r="D97" s="69" t="s">
        <v>89</v>
      </c>
      <c r="E97" s="76">
        <v>30.0</v>
      </c>
      <c r="F97" s="77">
        <v>811247.0</v>
      </c>
      <c r="G97" s="73">
        <f t="shared" si="1"/>
        <v>27041.56667</v>
      </c>
      <c r="H97" s="90"/>
      <c r="I97" s="75">
        <v>1.0</v>
      </c>
    </row>
    <row r="98" ht="12.0" customHeight="1">
      <c r="A98" s="57" t="s">
        <v>42</v>
      </c>
      <c r="B98" s="98">
        <v>2022.0</v>
      </c>
      <c r="C98" s="99" t="s">
        <v>180</v>
      </c>
      <c r="D98" s="69" t="s">
        <v>93</v>
      </c>
      <c r="E98" s="76">
        <v>31.0</v>
      </c>
      <c r="F98" s="77">
        <v>773882.0</v>
      </c>
      <c r="G98" s="73">
        <f t="shared" si="1"/>
        <v>24963.93548</v>
      </c>
      <c r="H98" s="90"/>
      <c r="I98" s="75">
        <v>1.0</v>
      </c>
    </row>
    <row r="99" ht="12.0" customHeight="1">
      <c r="A99" s="57" t="s">
        <v>42</v>
      </c>
      <c r="B99" s="98">
        <v>2022.0</v>
      </c>
      <c r="C99" s="99" t="s">
        <v>181</v>
      </c>
      <c r="D99" s="69" t="s">
        <v>96</v>
      </c>
      <c r="E99" s="76">
        <v>30.0</v>
      </c>
      <c r="F99" s="77">
        <v>616404.0</v>
      </c>
      <c r="G99" s="73">
        <f t="shared" si="1"/>
        <v>20546.8</v>
      </c>
      <c r="H99" s="90"/>
      <c r="I99" s="75">
        <v>1.0</v>
      </c>
    </row>
    <row r="100" ht="12.0" customHeight="1">
      <c r="A100" s="79" t="s">
        <v>42</v>
      </c>
      <c r="B100" s="18">
        <v>2022.0</v>
      </c>
      <c r="C100" s="100" t="s">
        <v>182</v>
      </c>
      <c r="D100" s="82" t="s">
        <v>98</v>
      </c>
      <c r="E100" s="83">
        <v>31.0</v>
      </c>
      <c r="F100" s="84">
        <v>616882.0</v>
      </c>
      <c r="G100" s="94">
        <f t="shared" si="1"/>
        <v>19899.41935</v>
      </c>
      <c r="H100" s="95"/>
      <c r="I100" s="87">
        <v>1.0</v>
      </c>
    </row>
    <row r="101" ht="12.0" customHeight="1">
      <c r="A101" s="57" t="s">
        <v>42</v>
      </c>
      <c r="B101" s="96">
        <v>2023.0</v>
      </c>
      <c r="C101" s="97" t="s">
        <v>183</v>
      </c>
      <c r="D101" s="61" t="s">
        <v>46</v>
      </c>
      <c r="E101" s="62">
        <v>31.0</v>
      </c>
      <c r="F101" s="88">
        <v>597037.0</v>
      </c>
      <c r="G101" s="64">
        <f t="shared" si="1"/>
        <v>19259.25806</v>
      </c>
      <c r="H101" s="89"/>
      <c r="I101" s="66">
        <v>1.0</v>
      </c>
    </row>
    <row r="102" ht="12.0" customHeight="1">
      <c r="A102" s="57" t="s">
        <v>42</v>
      </c>
      <c r="B102" s="98">
        <v>2023.0</v>
      </c>
      <c r="C102" s="99" t="s">
        <v>184</v>
      </c>
      <c r="D102" s="69" t="s">
        <v>56</v>
      </c>
      <c r="E102" s="70">
        <v>28.0</v>
      </c>
      <c r="F102" s="77">
        <v>567872.0</v>
      </c>
      <c r="G102" s="73">
        <f t="shared" si="1"/>
        <v>20281.14286</v>
      </c>
      <c r="H102" s="90"/>
      <c r="I102" s="75">
        <v>1.0</v>
      </c>
    </row>
    <row r="103" ht="12.0" customHeight="1">
      <c r="A103" s="57" t="s">
        <v>42</v>
      </c>
      <c r="B103" s="98">
        <v>2023.0</v>
      </c>
      <c r="C103" s="99" t="s">
        <v>185</v>
      </c>
      <c r="D103" s="69" t="s">
        <v>63</v>
      </c>
      <c r="E103" s="76">
        <v>31.0</v>
      </c>
      <c r="F103" s="77">
        <v>662663.0</v>
      </c>
      <c r="G103" s="73">
        <f t="shared" si="1"/>
        <v>21376.22581</v>
      </c>
      <c r="H103" s="90"/>
      <c r="I103" s="75">
        <v>1.0</v>
      </c>
    </row>
    <row r="104" ht="12.0" customHeight="1">
      <c r="A104" s="57" t="s">
        <v>42</v>
      </c>
      <c r="B104" s="98">
        <v>2023.0</v>
      </c>
      <c r="C104" s="99" t="s">
        <v>186</v>
      </c>
      <c r="D104" s="69" t="s">
        <v>66</v>
      </c>
      <c r="E104" s="76">
        <v>30.0</v>
      </c>
      <c r="F104" s="77">
        <v>731929.0</v>
      </c>
      <c r="G104" s="73">
        <f t="shared" si="1"/>
        <v>24397.63333</v>
      </c>
      <c r="H104" s="90"/>
      <c r="I104" s="75">
        <v>1.0</v>
      </c>
    </row>
    <row r="105" ht="12.0" customHeight="1">
      <c r="A105" s="57" t="s">
        <v>42</v>
      </c>
      <c r="B105" s="98">
        <v>2023.0</v>
      </c>
      <c r="C105" s="99" t="s">
        <v>187</v>
      </c>
      <c r="D105" s="69" t="s">
        <v>71</v>
      </c>
      <c r="E105" s="76">
        <v>31.0</v>
      </c>
      <c r="F105" s="77">
        <v>814112.0</v>
      </c>
      <c r="G105" s="73">
        <f t="shared" si="1"/>
        <v>26261.67742</v>
      </c>
      <c r="H105" s="90"/>
      <c r="I105" s="75">
        <v>1.0</v>
      </c>
    </row>
    <row r="106" ht="12.0" customHeight="1">
      <c r="A106" s="57" t="s">
        <v>42</v>
      </c>
      <c r="B106" s="98">
        <v>2023.0</v>
      </c>
      <c r="C106" s="99" t="s">
        <v>188</v>
      </c>
      <c r="D106" s="69" t="s">
        <v>75</v>
      </c>
      <c r="E106" s="76">
        <v>30.0</v>
      </c>
      <c r="F106" s="77">
        <v>860113.0</v>
      </c>
      <c r="G106" s="73">
        <f t="shared" si="1"/>
        <v>28670.43333</v>
      </c>
      <c r="H106" s="90"/>
      <c r="I106" s="75">
        <v>1.0</v>
      </c>
    </row>
    <row r="107" ht="12.0" customHeight="1">
      <c r="A107" s="57" t="s">
        <v>42</v>
      </c>
      <c r="B107" s="98">
        <v>2023.0</v>
      </c>
      <c r="C107" s="99" t="s">
        <v>189</v>
      </c>
      <c r="D107" s="69" t="s">
        <v>79</v>
      </c>
      <c r="E107" s="76">
        <v>31.0</v>
      </c>
      <c r="F107" s="77">
        <v>914032.0</v>
      </c>
      <c r="G107" s="73">
        <f t="shared" si="1"/>
        <v>29484.90323</v>
      </c>
      <c r="H107" s="90"/>
      <c r="I107" s="75">
        <v>1.0</v>
      </c>
    </row>
    <row r="108" ht="12.0" customHeight="1">
      <c r="A108" s="57" t="s">
        <v>42</v>
      </c>
      <c r="B108" s="98">
        <v>2023.0</v>
      </c>
      <c r="C108" s="99" t="s">
        <v>190</v>
      </c>
      <c r="D108" s="69" t="s">
        <v>82</v>
      </c>
      <c r="E108" s="76">
        <v>31.0</v>
      </c>
      <c r="F108" s="77">
        <v>905121.0</v>
      </c>
      <c r="G108" s="73">
        <f t="shared" si="1"/>
        <v>29197.45161</v>
      </c>
      <c r="H108" s="90"/>
      <c r="I108" s="75">
        <v>1.0</v>
      </c>
    </row>
    <row r="109" ht="12.0" customHeight="1">
      <c r="A109" s="57" t="s">
        <v>42</v>
      </c>
      <c r="B109" s="98">
        <v>2023.0</v>
      </c>
      <c r="C109" s="99" t="s">
        <v>191</v>
      </c>
      <c r="D109" s="69" t="s">
        <v>89</v>
      </c>
      <c r="E109" s="76">
        <v>30.0</v>
      </c>
      <c r="F109" s="77">
        <v>870191.0</v>
      </c>
      <c r="G109" s="73">
        <f t="shared" si="1"/>
        <v>29006.36667</v>
      </c>
      <c r="H109" s="90"/>
      <c r="I109" s="75">
        <v>1.0</v>
      </c>
    </row>
    <row r="110" ht="12.0" customHeight="1">
      <c r="A110" s="57" t="s">
        <v>42</v>
      </c>
      <c r="B110" s="98">
        <v>2023.0</v>
      </c>
      <c r="C110" s="99" t="s">
        <v>192</v>
      </c>
      <c r="D110" s="69" t="s">
        <v>93</v>
      </c>
      <c r="E110" s="76">
        <v>31.0</v>
      </c>
      <c r="F110" s="77">
        <v>835274.0</v>
      </c>
      <c r="G110" s="73">
        <f t="shared" si="1"/>
        <v>26944.32258</v>
      </c>
      <c r="H110" s="90"/>
      <c r="I110" s="75">
        <v>1.0</v>
      </c>
    </row>
    <row r="111" ht="12.0" customHeight="1">
      <c r="A111" s="57" t="s">
        <v>42</v>
      </c>
      <c r="B111" s="98">
        <v>2023.0</v>
      </c>
      <c r="C111" s="99" t="s">
        <v>193</v>
      </c>
      <c r="D111" s="69" t="s">
        <v>96</v>
      </c>
      <c r="E111" s="76">
        <v>30.0</v>
      </c>
      <c r="F111" s="77">
        <v>657646.0</v>
      </c>
      <c r="G111" s="73">
        <f t="shared" si="1"/>
        <v>21921.53333</v>
      </c>
      <c r="H111" s="90"/>
      <c r="I111" s="75">
        <v>1.0</v>
      </c>
    </row>
    <row r="112" ht="12.0" customHeight="1">
      <c r="A112" s="79" t="s">
        <v>42</v>
      </c>
      <c r="B112" s="18">
        <v>2023.0</v>
      </c>
      <c r="C112" s="100" t="s">
        <v>194</v>
      </c>
      <c r="D112" s="82" t="s">
        <v>98</v>
      </c>
      <c r="E112" s="83">
        <v>31.0</v>
      </c>
      <c r="F112" s="84">
        <v>658997.0</v>
      </c>
      <c r="G112" s="94">
        <f t="shared" si="1"/>
        <v>21257.96774</v>
      </c>
      <c r="H112" s="95"/>
      <c r="I112" s="87">
        <v>1.0</v>
      </c>
    </row>
    <row r="113" ht="12.0" customHeight="1">
      <c r="A113" s="57" t="s">
        <v>42</v>
      </c>
      <c r="B113" s="96">
        <v>2024.0</v>
      </c>
      <c r="C113" s="97" t="s">
        <v>195</v>
      </c>
      <c r="D113" s="61" t="s">
        <v>46</v>
      </c>
      <c r="E113" s="62">
        <v>31.0</v>
      </c>
      <c r="F113" s="88">
        <v>625416.0</v>
      </c>
      <c r="G113" s="64">
        <f t="shared" si="1"/>
        <v>20174.70968</v>
      </c>
      <c r="H113" s="89"/>
      <c r="I113" s="66">
        <v>1.0</v>
      </c>
    </row>
    <row r="114" ht="12.0" customHeight="1">
      <c r="A114" s="57" t="s">
        <v>42</v>
      </c>
      <c r="B114" s="98">
        <v>2024.0</v>
      </c>
      <c r="C114" s="99" t="s">
        <v>196</v>
      </c>
      <c r="D114" s="69" t="s">
        <v>56</v>
      </c>
      <c r="E114" s="70">
        <v>29.0</v>
      </c>
      <c r="F114" s="77">
        <v>616506.0</v>
      </c>
      <c r="G114" s="73">
        <f t="shared" si="1"/>
        <v>21258.82759</v>
      </c>
      <c r="H114" s="90"/>
      <c r="I114" s="75">
        <v>1.0</v>
      </c>
    </row>
    <row r="115" ht="12.0" customHeight="1">
      <c r="A115" s="57" t="s">
        <v>42</v>
      </c>
      <c r="B115" s="98">
        <v>2024.0</v>
      </c>
      <c r="C115" s="99" t="s">
        <v>197</v>
      </c>
      <c r="D115" s="69" t="s">
        <v>63</v>
      </c>
      <c r="E115" s="76">
        <v>31.0</v>
      </c>
      <c r="F115" s="77">
        <v>701910.0</v>
      </c>
      <c r="G115" s="73">
        <f t="shared" si="1"/>
        <v>22642.25806</v>
      </c>
      <c r="H115" s="90"/>
      <c r="I115" s="75">
        <v>1.0</v>
      </c>
    </row>
    <row r="116" ht="12.0" customHeight="1">
      <c r="A116" s="57" t="s">
        <v>42</v>
      </c>
      <c r="B116" s="98">
        <v>2024.0</v>
      </c>
      <c r="C116" s="99" t="s">
        <v>198</v>
      </c>
      <c r="D116" s="69" t="s">
        <v>66</v>
      </c>
      <c r="E116" s="76">
        <v>30.0</v>
      </c>
      <c r="F116" s="77">
        <v>780794.0</v>
      </c>
      <c r="G116" s="73">
        <f t="shared" si="1"/>
        <v>26026.46667</v>
      </c>
      <c r="H116" s="90"/>
      <c r="I116" s="75">
        <v>1.0</v>
      </c>
    </row>
    <row r="117" ht="12.0" customHeight="1">
      <c r="A117" s="57" t="s">
        <v>42</v>
      </c>
      <c r="B117" s="98">
        <v>2024.0</v>
      </c>
      <c r="C117" s="99" t="s">
        <v>199</v>
      </c>
      <c r="D117" s="69" t="s">
        <v>71</v>
      </c>
      <c r="E117" s="76">
        <v>31.0</v>
      </c>
      <c r="F117" s="77">
        <v>867325.0</v>
      </c>
      <c r="G117" s="73">
        <f t="shared" si="1"/>
        <v>27978.22581</v>
      </c>
      <c r="H117" s="90"/>
      <c r="I117" s="75">
        <v>1.0</v>
      </c>
    </row>
    <row r="118" ht="12.0" customHeight="1">
      <c r="A118" s="57" t="s">
        <v>42</v>
      </c>
      <c r="B118" s="98">
        <v>2024.0</v>
      </c>
      <c r="C118" s="99" t="s">
        <v>200</v>
      </c>
      <c r="D118" s="69" t="s">
        <v>75</v>
      </c>
      <c r="E118" s="76">
        <v>30.0</v>
      </c>
      <c r="F118" s="77">
        <v>903036.0</v>
      </c>
      <c r="G118" s="73">
        <f t="shared" si="1"/>
        <v>30101.2</v>
      </c>
      <c r="H118" s="90"/>
      <c r="I118" s="75">
        <v>1.0</v>
      </c>
    </row>
    <row r="119" ht="12.0" customHeight="1">
      <c r="A119" s="57" t="s">
        <v>42</v>
      </c>
      <c r="B119" s="98">
        <v>2024.0</v>
      </c>
      <c r="C119" s="99" t="s">
        <v>201</v>
      </c>
      <c r="D119" s="69" t="s">
        <v>79</v>
      </c>
      <c r="E119" s="76">
        <v>31.0</v>
      </c>
      <c r="F119" s="77">
        <v>953799.0</v>
      </c>
      <c r="G119" s="73">
        <f t="shared" si="1"/>
        <v>30767.70968</v>
      </c>
      <c r="H119" s="90"/>
      <c r="I119" s="75">
        <v>1.0</v>
      </c>
    </row>
    <row r="120" ht="12.0" customHeight="1">
      <c r="A120" s="57" t="s">
        <v>42</v>
      </c>
      <c r="B120" s="98">
        <v>2024.0</v>
      </c>
      <c r="C120" s="99" t="s">
        <v>202</v>
      </c>
      <c r="D120" s="69" t="s">
        <v>82</v>
      </c>
      <c r="E120" s="76">
        <v>31.0</v>
      </c>
      <c r="F120" s="77">
        <v>945189.0</v>
      </c>
      <c r="G120" s="73">
        <f t="shared" si="1"/>
        <v>30489.96774</v>
      </c>
      <c r="H120" s="90"/>
      <c r="I120" s="75">
        <v>1.0</v>
      </c>
    </row>
    <row r="121" ht="12.0" customHeight="1">
      <c r="A121" s="57" t="s">
        <v>42</v>
      </c>
      <c r="B121" s="98">
        <v>2024.0</v>
      </c>
      <c r="C121" s="99" t="s">
        <v>203</v>
      </c>
      <c r="D121" s="69" t="s">
        <v>89</v>
      </c>
      <c r="E121" s="76">
        <v>30.0</v>
      </c>
      <c r="F121" s="77">
        <v>905758.0</v>
      </c>
      <c r="G121" s="73">
        <f t="shared" si="1"/>
        <v>30191.93333</v>
      </c>
      <c r="H121" s="90"/>
      <c r="I121" s="75">
        <v>1.0</v>
      </c>
    </row>
    <row r="122" ht="12.0" customHeight="1">
      <c r="A122" s="57" t="s">
        <v>42</v>
      </c>
      <c r="B122" s="98">
        <v>2024.0</v>
      </c>
      <c r="C122" s="99" t="s">
        <v>204</v>
      </c>
      <c r="D122" s="69" t="s">
        <v>93</v>
      </c>
      <c r="E122" s="76">
        <v>31.0</v>
      </c>
      <c r="F122" s="77">
        <v>867372.0</v>
      </c>
      <c r="G122" s="73">
        <f t="shared" si="1"/>
        <v>27979.74194</v>
      </c>
      <c r="H122" s="90"/>
      <c r="I122" s="75">
        <v>1.0</v>
      </c>
    </row>
    <row r="123" ht="12.0" customHeight="1">
      <c r="A123" s="57" t="s">
        <v>42</v>
      </c>
      <c r="B123" s="98">
        <v>2024.0</v>
      </c>
      <c r="C123" s="99" t="s">
        <v>205</v>
      </c>
      <c r="D123" s="69" t="s">
        <v>96</v>
      </c>
      <c r="E123" s="76">
        <v>30.0</v>
      </c>
      <c r="F123" s="77">
        <v>686246.0</v>
      </c>
      <c r="G123" s="73">
        <f t="shared" si="1"/>
        <v>22874.86667</v>
      </c>
      <c r="H123" s="90"/>
      <c r="I123" s="75">
        <v>1.0</v>
      </c>
    </row>
    <row r="124" ht="12.0" customHeight="1">
      <c r="A124" s="79" t="s">
        <v>42</v>
      </c>
      <c r="B124" s="18">
        <v>2024.0</v>
      </c>
      <c r="C124" s="100" t="s">
        <v>206</v>
      </c>
      <c r="D124" s="82" t="s">
        <v>98</v>
      </c>
      <c r="E124" s="83">
        <v>31.0</v>
      </c>
      <c r="F124" s="84">
        <v>692796.0</v>
      </c>
      <c r="G124" s="94">
        <f t="shared" si="1"/>
        <v>22348.25806</v>
      </c>
      <c r="H124" s="95"/>
      <c r="I124" s="87">
        <v>1.0</v>
      </c>
    </row>
    <row r="125" ht="12.0" customHeight="1">
      <c r="A125" s="101" t="s">
        <v>207</v>
      </c>
      <c r="B125" s="96">
        <v>2025.0</v>
      </c>
      <c r="C125" s="97" t="s">
        <v>208</v>
      </c>
      <c r="D125" s="61" t="s">
        <v>46</v>
      </c>
      <c r="E125" s="62">
        <v>31.0</v>
      </c>
      <c r="F125" s="88">
        <v>657410.0</v>
      </c>
      <c r="G125" s="64">
        <f t="shared" si="1"/>
        <v>21206.77419</v>
      </c>
      <c r="H125" s="89"/>
      <c r="I125" s="66">
        <v>1.0</v>
      </c>
    </row>
    <row r="126" ht="12.0" customHeight="1">
      <c r="A126" s="101" t="s">
        <v>207</v>
      </c>
      <c r="B126" s="98">
        <v>2025.0</v>
      </c>
      <c r="C126" s="99" t="s">
        <v>209</v>
      </c>
      <c r="D126" s="69" t="s">
        <v>56</v>
      </c>
      <c r="E126" s="70">
        <v>28.0</v>
      </c>
      <c r="F126" s="77">
        <v>635022.0</v>
      </c>
      <c r="G126" s="73">
        <f t="shared" si="1"/>
        <v>22679.35714</v>
      </c>
      <c r="H126" s="90"/>
      <c r="I126" s="75">
        <v>1.0</v>
      </c>
    </row>
    <row r="127" ht="12.0" customHeight="1">
      <c r="A127" s="101" t="s">
        <v>207</v>
      </c>
      <c r="B127" s="98">
        <v>2025.0</v>
      </c>
      <c r="C127" s="99" t="s">
        <v>210</v>
      </c>
      <c r="D127" s="69" t="s">
        <v>63</v>
      </c>
      <c r="E127" s="76">
        <v>31.0</v>
      </c>
      <c r="F127" s="77">
        <v>737382.0</v>
      </c>
      <c r="G127" s="73">
        <f t="shared" si="1"/>
        <v>23786.51613</v>
      </c>
      <c r="H127" s="90"/>
      <c r="I127" s="75">
        <v>1.0</v>
      </c>
    </row>
    <row r="128" ht="12.0" customHeight="1">
      <c r="A128" s="101" t="s">
        <v>207</v>
      </c>
      <c r="B128" s="98">
        <v>2025.0</v>
      </c>
      <c r="C128" s="99" t="s">
        <v>211</v>
      </c>
      <c r="D128" s="69" t="s">
        <v>66</v>
      </c>
      <c r="E128" s="76">
        <v>30.0</v>
      </c>
      <c r="F128" s="77">
        <v>824850.0</v>
      </c>
      <c r="G128" s="73">
        <f t="shared" si="1"/>
        <v>27495</v>
      </c>
      <c r="H128" s="90"/>
      <c r="I128" s="75">
        <v>1.0</v>
      </c>
    </row>
    <row r="129" ht="12.0" customHeight="1">
      <c r="A129" s="101" t="s">
        <v>207</v>
      </c>
      <c r="B129" s="98">
        <v>2025.0</v>
      </c>
      <c r="C129" s="99" t="s">
        <v>212</v>
      </c>
      <c r="D129" s="69" t="s">
        <v>71</v>
      </c>
      <c r="E129" s="76">
        <v>31.0</v>
      </c>
      <c r="F129" s="77">
        <v>898879.0</v>
      </c>
      <c r="G129" s="73">
        <f t="shared" si="1"/>
        <v>28996.09677</v>
      </c>
      <c r="H129" s="90"/>
      <c r="I129" s="75">
        <v>1.0</v>
      </c>
    </row>
    <row r="130" ht="12.0" customHeight="1">
      <c r="A130" s="101" t="s">
        <v>207</v>
      </c>
      <c r="B130" s="98">
        <v>2025.0</v>
      </c>
      <c r="C130" s="99" t="s">
        <v>213</v>
      </c>
      <c r="D130" s="69" t="s">
        <v>75</v>
      </c>
      <c r="E130" s="76">
        <v>30.0</v>
      </c>
      <c r="F130" s="77">
        <v>935541.0</v>
      </c>
      <c r="G130" s="73">
        <f t="shared" si="1"/>
        <v>31184.7</v>
      </c>
      <c r="H130" s="90"/>
      <c r="I130" s="75">
        <v>1.0</v>
      </c>
    </row>
    <row r="131" ht="12.0" customHeight="1">
      <c r="A131" s="101" t="s">
        <v>207</v>
      </c>
      <c r="B131" s="98">
        <v>2025.0</v>
      </c>
      <c r="C131" s="99" t="s">
        <v>214</v>
      </c>
      <c r="D131" s="69" t="s">
        <v>79</v>
      </c>
      <c r="E131" s="76">
        <v>31.0</v>
      </c>
      <c r="F131" s="77">
        <v>984480.0</v>
      </c>
      <c r="G131" s="73">
        <f t="shared" si="1"/>
        <v>31757.41935</v>
      </c>
      <c r="H131" s="90"/>
      <c r="I131" s="75">
        <v>1.0</v>
      </c>
    </row>
    <row r="132" ht="12.0" customHeight="1">
      <c r="A132" s="101" t="s">
        <v>207</v>
      </c>
      <c r="B132" s="98">
        <v>2025.0</v>
      </c>
      <c r="C132" s="99" t="s">
        <v>215</v>
      </c>
      <c r="D132" s="69" t="s">
        <v>82</v>
      </c>
      <c r="E132" s="76">
        <v>31.0</v>
      </c>
      <c r="F132" s="77">
        <v>981256.0</v>
      </c>
      <c r="G132" s="73">
        <f t="shared" si="1"/>
        <v>31653.41935</v>
      </c>
      <c r="H132" s="90"/>
      <c r="I132" s="75">
        <v>1.0</v>
      </c>
    </row>
    <row r="133" ht="12.0" customHeight="1">
      <c r="A133" s="101" t="s">
        <v>207</v>
      </c>
      <c r="B133" s="98">
        <v>2025.0</v>
      </c>
      <c r="C133" s="99" t="s">
        <v>216</v>
      </c>
      <c r="D133" s="69" t="s">
        <v>89</v>
      </c>
      <c r="E133" s="76">
        <v>30.0</v>
      </c>
      <c r="F133" s="77">
        <v>935896.0</v>
      </c>
      <c r="G133" s="73">
        <f t="shared" si="1"/>
        <v>31196.53333</v>
      </c>
      <c r="H133" s="90"/>
      <c r="I133" s="75">
        <v>1.0</v>
      </c>
    </row>
    <row r="134" ht="12.0" customHeight="1">
      <c r="A134" s="101" t="s">
        <v>207</v>
      </c>
      <c r="B134" s="98">
        <v>2025.0</v>
      </c>
      <c r="C134" s="99" t="s">
        <v>217</v>
      </c>
      <c r="D134" s="69" t="s">
        <v>93</v>
      </c>
      <c r="E134" s="76">
        <v>31.0</v>
      </c>
      <c r="F134" s="77">
        <v>904967.0</v>
      </c>
      <c r="G134" s="73">
        <f t="shared" si="1"/>
        <v>29192.48387</v>
      </c>
      <c r="H134" s="90"/>
      <c r="I134" s="75">
        <v>1.0</v>
      </c>
    </row>
    <row r="135" ht="12.0" customHeight="1">
      <c r="A135" s="101" t="s">
        <v>207</v>
      </c>
      <c r="B135" s="98">
        <v>2025.0</v>
      </c>
      <c r="C135" s="99" t="s">
        <v>218</v>
      </c>
      <c r="D135" s="69" t="s">
        <v>96</v>
      </c>
      <c r="E135" s="76">
        <v>30.0</v>
      </c>
      <c r="F135" s="77">
        <v>717828.0</v>
      </c>
      <c r="G135" s="73">
        <f t="shared" si="1"/>
        <v>23927.6</v>
      </c>
      <c r="H135" s="90"/>
      <c r="I135" s="75">
        <v>1.0</v>
      </c>
    </row>
    <row r="136" ht="12.0" customHeight="1">
      <c r="A136" s="102" t="s">
        <v>207</v>
      </c>
      <c r="B136" s="18">
        <v>2025.0</v>
      </c>
      <c r="C136" s="100" t="s">
        <v>219</v>
      </c>
      <c r="D136" s="82" t="s">
        <v>98</v>
      </c>
      <c r="E136" s="83">
        <v>31.0</v>
      </c>
      <c r="F136" s="84">
        <v>733707.0</v>
      </c>
      <c r="G136" s="94">
        <f t="shared" si="1"/>
        <v>23667.96774</v>
      </c>
      <c r="H136" s="95"/>
      <c r="I136" s="87">
        <v>1.0</v>
      </c>
    </row>
    <row r="137" ht="12.0" customHeight="1">
      <c r="A137" s="101" t="s">
        <v>207</v>
      </c>
      <c r="B137" s="96">
        <v>2026.0</v>
      </c>
      <c r="C137" s="97" t="s">
        <v>220</v>
      </c>
      <c r="D137" s="61" t="s">
        <v>46</v>
      </c>
      <c r="E137" s="62">
        <v>31.0</v>
      </c>
      <c r="F137" s="88">
        <v>676309.0</v>
      </c>
      <c r="G137" s="64">
        <f t="shared" si="1"/>
        <v>21816.41935</v>
      </c>
      <c r="H137" s="89">
        <f t="shared" ref="H137:H144" si="2">(sum(F$137:F137)/sum(E$137:E137))/((sum(F$125:F125)/sum(E$125:E125)))-1</f>
        <v>0.02874766128</v>
      </c>
      <c r="I137" s="66">
        <v>1.0</v>
      </c>
    </row>
    <row r="138" ht="12.0" customHeight="1">
      <c r="A138" s="101" t="s">
        <v>207</v>
      </c>
      <c r="B138" s="98">
        <v>2026.0</v>
      </c>
      <c r="C138" s="99" t="s">
        <v>221</v>
      </c>
      <c r="D138" s="69" t="s">
        <v>56</v>
      </c>
      <c r="E138" s="70">
        <v>28.0</v>
      </c>
      <c r="F138" s="77">
        <v>651404.0</v>
      </c>
      <c r="G138" s="73">
        <f t="shared" si="1"/>
        <v>23264.42857</v>
      </c>
      <c r="H138" s="90">
        <f t="shared" si="2"/>
        <v>0.02729814799</v>
      </c>
      <c r="I138" s="75">
        <v>1.0</v>
      </c>
    </row>
    <row r="139" ht="12.0" customHeight="1">
      <c r="A139" s="101" t="s">
        <v>207</v>
      </c>
      <c r="B139" s="98">
        <v>2026.0</v>
      </c>
      <c r="C139" s="99" t="s">
        <v>222</v>
      </c>
      <c r="D139" s="69" t="s">
        <v>63</v>
      </c>
      <c r="E139" s="76">
        <v>31.0</v>
      </c>
      <c r="F139" s="77">
        <v>758189.0</v>
      </c>
      <c r="G139" s="73">
        <f t="shared" si="1"/>
        <v>24457.70968</v>
      </c>
      <c r="H139" s="90">
        <f t="shared" si="2"/>
        <v>0.02763208846</v>
      </c>
      <c r="I139" s="75">
        <v>1.0</v>
      </c>
    </row>
    <row r="140" ht="12.0" customHeight="1">
      <c r="A140" s="101" t="s">
        <v>207</v>
      </c>
      <c r="B140" s="98">
        <v>2026.0</v>
      </c>
      <c r="C140" s="99" t="s">
        <v>223</v>
      </c>
      <c r="D140" s="69" t="s">
        <v>66</v>
      </c>
      <c r="E140" s="76">
        <v>30.0</v>
      </c>
      <c r="F140" s="77">
        <v>823183.0</v>
      </c>
      <c r="G140" s="73">
        <f t="shared" si="1"/>
        <v>27439.43333</v>
      </c>
      <c r="H140" s="90">
        <f t="shared" si="2"/>
        <v>0.01906388983</v>
      </c>
      <c r="I140" s="75">
        <v>1.0</v>
      </c>
    </row>
    <row r="141" ht="12.0" customHeight="1">
      <c r="A141" s="101" t="s">
        <v>207</v>
      </c>
      <c r="B141" s="98">
        <v>2026.0</v>
      </c>
      <c r="C141" s="99" t="s">
        <v>224</v>
      </c>
      <c r="D141" s="69" t="s">
        <v>71</v>
      </c>
      <c r="E141" s="76">
        <v>31.0</v>
      </c>
      <c r="F141" s="77">
        <v>908180.0</v>
      </c>
      <c r="G141" s="73">
        <f t="shared" si="1"/>
        <v>29296.12903</v>
      </c>
      <c r="H141" s="90">
        <f t="shared" si="2"/>
        <v>0.01697649394</v>
      </c>
      <c r="I141" s="75">
        <v>1.0</v>
      </c>
    </row>
    <row r="142" ht="12.0" customHeight="1">
      <c r="A142" s="101" t="s">
        <v>207</v>
      </c>
      <c r="B142" s="98">
        <v>2026.0</v>
      </c>
      <c r="C142" s="99" t="s">
        <v>225</v>
      </c>
      <c r="D142" s="69" t="s">
        <v>75</v>
      </c>
      <c r="E142" s="76">
        <v>30.0</v>
      </c>
      <c r="F142" s="77">
        <v>949846.0</v>
      </c>
      <c r="G142" s="73">
        <f t="shared" si="1"/>
        <v>31661.53333</v>
      </c>
      <c r="H142" s="90">
        <f t="shared" si="2"/>
        <v>0.01664013696</v>
      </c>
      <c r="I142" s="75">
        <v>1.0</v>
      </c>
    </row>
    <row r="143" ht="12.0" customHeight="1">
      <c r="A143" s="101" t="s">
        <v>207</v>
      </c>
      <c r="B143" s="98">
        <v>2026.0</v>
      </c>
      <c r="C143" s="99" t="s">
        <v>226</v>
      </c>
      <c r="D143" s="69" t="s">
        <v>79</v>
      </c>
      <c r="E143" s="76">
        <v>31.0</v>
      </c>
      <c r="F143" s="77">
        <v>1012711.0</v>
      </c>
      <c r="G143" s="73">
        <f t="shared" si="1"/>
        <v>32668.09677</v>
      </c>
      <c r="H143" s="90">
        <f t="shared" si="2"/>
        <v>0.01872861573</v>
      </c>
      <c r="I143" s="75">
        <v>1.0</v>
      </c>
    </row>
    <row r="144" ht="12.0" customHeight="1">
      <c r="A144" s="101" t="s">
        <v>207</v>
      </c>
      <c r="B144" s="98">
        <v>2026.0</v>
      </c>
      <c r="C144" s="99" t="s">
        <v>227</v>
      </c>
      <c r="D144" s="69" t="s">
        <v>82</v>
      </c>
      <c r="E144" s="76">
        <v>31.0</v>
      </c>
      <c r="F144" s="77">
        <v>1006113.0</v>
      </c>
      <c r="G144" s="73">
        <f t="shared" si="1"/>
        <v>32455.25806</v>
      </c>
      <c r="H144" s="90">
        <f t="shared" si="2"/>
        <v>0.01970226092</v>
      </c>
      <c r="I144" s="75">
        <v>1.0</v>
      </c>
    </row>
    <row r="145" ht="12.0" customHeight="1">
      <c r="A145" s="101" t="s">
        <v>207</v>
      </c>
      <c r="B145" s="98">
        <v>2026.0</v>
      </c>
      <c r="C145" s="99" t="s">
        <v>228</v>
      </c>
      <c r="D145" s="69" t="s">
        <v>89</v>
      </c>
      <c r="E145" s="76">
        <v>30.0</v>
      </c>
      <c r="F145" s="77"/>
      <c r="G145" s="73"/>
      <c r="H145" s="90"/>
      <c r="I145" s="75">
        <v>1.0</v>
      </c>
    </row>
    <row r="146" ht="12.0" customHeight="1">
      <c r="A146" s="101" t="s">
        <v>207</v>
      </c>
      <c r="B146" s="98">
        <v>2026.0</v>
      </c>
      <c r="C146" s="99" t="s">
        <v>229</v>
      </c>
      <c r="D146" s="69" t="s">
        <v>93</v>
      </c>
      <c r="E146" s="76">
        <v>31.0</v>
      </c>
      <c r="F146" s="77"/>
      <c r="G146" s="73"/>
      <c r="H146" s="90"/>
      <c r="I146" s="75">
        <v>1.0</v>
      </c>
    </row>
    <row r="147" ht="12.0" customHeight="1">
      <c r="A147" s="101" t="s">
        <v>207</v>
      </c>
      <c r="B147" s="98">
        <v>2026.0</v>
      </c>
      <c r="C147" s="99" t="s">
        <v>230</v>
      </c>
      <c r="D147" s="69" t="s">
        <v>96</v>
      </c>
      <c r="E147" s="76">
        <v>30.0</v>
      </c>
      <c r="F147" s="77"/>
      <c r="G147" s="73"/>
      <c r="H147" s="90"/>
      <c r="I147" s="75">
        <v>1.0</v>
      </c>
    </row>
    <row r="148" ht="12.0" customHeight="1">
      <c r="A148" s="102" t="s">
        <v>207</v>
      </c>
      <c r="B148" s="18">
        <v>2026.0</v>
      </c>
      <c r="C148" s="100" t="s">
        <v>231</v>
      </c>
      <c r="D148" s="82" t="s">
        <v>98</v>
      </c>
      <c r="E148" s="83">
        <v>31.0</v>
      </c>
      <c r="F148" s="84"/>
      <c r="G148" s="94"/>
      <c r="H148" s="95"/>
      <c r="I148" s="87">
        <v>1.0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9EAD3"/>
    <outlinePr summaryBelow="0" summaryRight="0"/>
  </sheetPr>
  <sheetViews>
    <sheetView workbookViewId="0"/>
  </sheetViews>
  <sheetFormatPr customHeight="1" defaultColWidth="15.13" defaultRowHeight="15.0"/>
  <cols>
    <col customWidth="1" min="1" max="1" width="17.63"/>
    <col customWidth="1" min="2" max="2" width="16.75"/>
    <col customWidth="1" min="3" max="3" width="11.88"/>
    <col customWidth="1" min="4" max="4" width="12.75"/>
    <col customWidth="1" min="5" max="5" width="13.38"/>
    <col customWidth="1" min="6" max="6" width="19.25"/>
  </cols>
  <sheetData>
    <row r="1" ht="12.75" customHeight="1">
      <c r="A1" s="1" t="s">
        <v>0</v>
      </c>
      <c r="B1" s="3" t="s">
        <v>2</v>
      </c>
      <c r="C1" s="2" t="s">
        <v>3</v>
      </c>
      <c r="D1" s="4">
        <v>45658.0</v>
      </c>
      <c r="E1" s="21" t="s">
        <v>4</v>
      </c>
      <c r="F1" s="7" t="s">
        <v>5</v>
      </c>
    </row>
    <row r="2" ht="12.75" customHeight="1">
      <c r="A2" s="8" t="s">
        <v>6</v>
      </c>
      <c r="B2" s="28">
        <f>ERT_FLTS_YY!B2</f>
        <v>46282</v>
      </c>
      <c r="C2" s="11" t="s">
        <v>7</v>
      </c>
      <c r="D2" s="13">
        <f>ERT_FLTS_YY!D2</f>
        <v>46265</v>
      </c>
      <c r="E2" s="32" t="s">
        <v>9</v>
      </c>
      <c r="F2" s="17" t="s">
        <v>10</v>
      </c>
    </row>
    <row r="3" ht="12.75" customHeight="1">
      <c r="A3" s="36"/>
      <c r="B3" s="36"/>
      <c r="C3" s="36"/>
      <c r="D3" s="39" t="s">
        <v>11</v>
      </c>
      <c r="E3" s="39" t="s">
        <v>8</v>
      </c>
      <c r="F3" s="36"/>
    </row>
    <row r="4" ht="13.5" customHeight="1">
      <c r="A4" s="24" t="str">
        <f>ERT_FLTS_YY!A4</f>
        <v>Period: JAN-AUG</v>
      </c>
      <c r="B4" s="43" t="s">
        <v>25</v>
      </c>
      <c r="C4" s="43" t="s">
        <v>25</v>
      </c>
      <c r="D4" s="43" t="s">
        <v>28</v>
      </c>
      <c r="E4" s="43" t="s">
        <v>28</v>
      </c>
      <c r="F4" s="43" t="s">
        <v>28</v>
      </c>
    </row>
    <row r="5" ht="25.5" customHeight="1">
      <c r="A5" s="48" t="s">
        <v>29</v>
      </c>
      <c r="B5" s="49" t="s">
        <v>31</v>
      </c>
      <c r="C5" s="49" t="s">
        <v>32</v>
      </c>
      <c r="D5" s="49" t="s">
        <v>31</v>
      </c>
      <c r="E5" s="49" t="s">
        <v>32</v>
      </c>
      <c r="F5" s="48" t="s">
        <v>23</v>
      </c>
    </row>
    <row r="6" ht="12.75" customHeight="1">
      <c r="A6" s="51" t="s">
        <v>33</v>
      </c>
      <c r="B6" s="53">
        <v>6654820.0</v>
      </c>
      <c r="C6" s="53">
        <v>6785935.0</v>
      </c>
      <c r="D6" s="53">
        <v>27386.0</v>
      </c>
      <c r="E6" s="53">
        <v>27926.0</v>
      </c>
      <c r="F6" s="58">
        <f t="shared" ref="F6:F34" si="1">E6/D6-1</f>
        <v>0.01971810414</v>
      </c>
    </row>
    <row r="7" ht="12.75" customHeight="1">
      <c r="A7" s="51" t="s">
        <v>44</v>
      </c>
      <c r="B7" s="53">
        <v>1121042.0</v>
      </c>
      <c r="C7" s="53">
        <v>1123895.0</v>
      </c>
      <c r="D7" s="53">
        <v>4613.0</v>
      </c>
      <c r="E7" s="53">
        <v>4625.0</v>
      </c>
      <c r="F7" s="58">
        <f t="shared" si="1"/>
        <v>0.002601344028</v>
      </c>
    </row>
    <row r="8" ht="12.75" customHeight="1">
      <c r="A8" s="51" t="s">
        <v>47</v>
      </c>
      <c r="B8" s="53">
        <v>847708.0</v>
      </c>
      <c r="C8" s="53">
        <v>833170.0</v>
      </c>
      <c r="D8" s="53">
        <v>3489.0</v>
      </c>
      <c r="E8" s="53">
        <v>3429.0</v>
      </c>
      <c r="F8" s="58">
        <f t="shared" si="1"/>
        <v>-0.01719690456</v>
      </c>
    </row>
    <row r="9" ht="12.75" customHeight="1">
      <c r="A9" s="51" t="s">
        <v>48</v>
      </c>
      <c r="B9" s="53">
        <v>743443.0</v>
      </c>
      <c r="C9" s="53">
        <v>700303.0</v>
      </c>
      <c r="D9" s="53">
        <v>3059.0</v>
      </c>
      <c r="E9" s="53">
        <v>2882.0</v>
      </c>
      <c r="F9" s="58">
        <f t="shared" si="1"/>
        <v>-0.05786204642</v>
      </c>
    </row>
    <row r="10" ht="12.75" customHeight="1">
      <c r="A10" s="51" t="s">
        <v>50</v>
      </c>
      <c r="B10" s="53">
        <v>671874.0</v>
      </c>
      <c r="C10" s="53">
        <v>722832.0</v>
      </c>
      <c r="D10" s="53">
        <v>2765.0</v>
      </c>
      <c r="E10" s="53">
        <v>2975.0</v>
      </c>
      <c r="F10" s="58">
        <f t="shared" si="1"/>
        <v>0.07594936709</v>
      </c>
    </row>
    <row r="11" ht="12.75" customHeight="1">
      <c r="A11" s="51" t="s">
        <v>51</v>
      </c>
      <c r="B11" s="53">
        <v>286041.0</v>
      </c>
      <c r="C11" s="53">
        <v>312523.0</v>
      </c>
      <c r="D11" s="53">
        <v>1177.0</v>
      </c>
      <c r="E11" s="53">
        <v>1286.0</v>
      </c>
      <c r="F11" s="58">
        <f t="shared" si="1"/>
        <v>0.09260832625</v>
      </c>
    </row>
    <row r="12" ht="12.75" customHeight="1">
      <c r="A12" s="51" t="s">
        <v>55</v>
      </c>
      <c r="B12" s="53">
        <v>561772.0</v>
      </c>
      <c r="C12" s="53">
        <v>574416.0</v>
      </c>
      <c r="D12" s="53">
        <v>2312.0</v>
      </c>
      <c r="E12" s="53">
        <v>2364.0</v>
      </c>
      <c r="F12" s="58">
        <f t="shared" si="1"/>
        <v>0.02249134948</v>
      </c>
    </row>
    <row r="13" ht="12.75" customHeight="1">
      <c r="A13" s="51" t="s">
        <v>57</v>
      </c>
      <c r="B13" s="53">
        <v>399700.0</v>
      </c>
      <c r="C13" s="53">
        <v>411061.0</v>
      </c>
      <c r="D13" s="53">
        <v>1645.0</v>
      </c>
      <c r="E13" s="53">
        <v>1692.0</v>
      </c>
      <c r="F13" s="58">
        <f t="shared" si="1"/>
        <v>0.02857142857</v>
      </c>
    </row>
    <row r="14" ht="12.75" customHeight="1">
      <c r="A14" s="51" t="s">
        <v>58</v>
      </c>
      <c r="B14" s="53">
        <v>117296.0</v>
      </c>
      <c r="C14" s="53">
        <v>124333.0</v>
      </c>
      <c r="D14" s="53">
        <v>483.0</v>
      </c>
      <c r="E14" s="53">
        <v>512.0</v>
      </c>
      <c r="F14" s="58">
        <f t="shared" si="1"/>
        <v>0.06004140787</v>
      </c>
    </row>
    <row r="15" ht="12.75" customHeight="1">
      <c r="A15" s="72" t="s">
        <v>59</v>
      </c>
      <c r="B15" s="53">
        <v>159805.0</v>
      </c>
      <c r="C15" s="53">
        <v>163355.0</v>
      </c>
      <c r="D15" s="53">
        <v>658.0</v>
      </c>
      <c r="E15" s="53">
        <v>672.0</v>
      </c>
      <c r="F15" s="58">
        <f t="shared" si="1"/>
        <v>0.02127659574</v>
      </c>
    </row>
    <row r="16" ht="12.75" customHeight="1">
      <c r="A16" s="51" t="s">
        <v>60</v>
      </c>
      <c r="B16" s="53">
        <v>2420679.0</v>
      </c>
      <c r="C16" s="53">
        <v>2501273.0</v>
      </c>
      <c r="D16" s="53">
        <v>9962.0</v>
      </c>
      <c r="E16" s="53">
        <v>10293.0</v>
      </c>
      <c r="F16" s="58">
        <f t="shared" si="1"/>
        <v>0.03322625979</v>
      </c>
    </row>
    <row r="17" ht="12.75" customHeight="1">
      <c r="A17" s="51" t="s">
        <v>61</v>
      </c>
      <c r="B17" s="53">
        <v>2093625.0</v>
      </c>
      <c r="C17" s="53">
        <v>2078566.0</v>
      </c>
      <c r="D17" s="53">
        <v>8616.0</v>
      </c>
      <c r="E17" s="53">
        <v>8554.0</v>
      </c>
      <c r="F17" s="58">
        <f t="shared" si="1"/>
        <v>-0.007195914578</v>
      </c>
    </row>
    <row r="18" ht="12.75" customHeight="1">
      <c r="A18" s="51" t="s">
        <v>64</v>
      </c>
      <c r="B18" s="53">
        <v>773170.0</v>
      </c>
      <c r="C18" s="53">
        <v>818218.0</v>
      </c>
      <c r="D18" s="53">
        <v>3182.0</v>
      </c>
      <c r="E18" s="53">
        <v>3367.0</v>
      </c>
      <c r="F18" s="58">
        <f t="shared" si="1"/>
        <v>0.05813953488</v>
      </c>
    </row>
    <row r="19" ht="12.75" customHeight="1">
      <c r="A19" s="51" t="s">
        <v>67</v>
      </c>
      <c r="B19" s="53">
        <v>791216.0</v>
      </c>
      <c r="C19" s="53">
        <v>781959.0</v>
      </c>
      <c r="D19" s="53">
        <v>3256.0</v>
      </c>
      <c r="E19" s="53">
        <v>3218.0</v>
      </c>
      <c r="F19" s="58">
        <f t="shared" si="1"/>
        <v>-0.01167076167</v>
      </c>
    </row>
    <row r="20" ht="12.75" customHeight="1">
      <c r="A20" s="51" t="s">
        <v>68</v>
      </c>
      <c r="B20" s="53">
        <v>412721.0</v>
      </c>
      <c r="C20" s="53">
        <v>415277.0</v>
      </c>
      <c r="D20" s="53">
        <v>1698.0</v>
      </c>
      <c r="E20" s="53">
        <v>1709.0</v>
      </c>
      <c r="F20" s="58">
        <f t="shared" si="1"/>
        <v>0.006478209658</v>
      </c>
    </row>
    <row r="21" ht="12.75" customHeight="1">
      <c r="A21" s="51" t="s">
        <v>69</v>
      </c>
      <c r="B21" s="53">
        <v>1553298.0</v>
      </c>
      <c r="C21" s="53">
        <v>1635980.0</v>
      </c>
      <c r="D21" s="53">
        <v>6392.0</v>
      </c>
      <c r="E21" s="53">
        <v>6732.0</v>
      </c>
      <c r="F21" s="58">
        <f t="shared" si="1"/>
        <v>0.05319148936</v>
      </c>
    </row>
    <row r="22" ht="12.75" customHeight="1">
      <c r="A22" s="51" t="s">
        <v>72</v>
      </c>
      <c r="B22" s="53">
        <v>157403.0</v>
      </c>
      <c r="C22" s="53">
        <v>166421.0</v>
      </c>
      <c r="D22" s="53">
        <v>648.0</v>
      </c>
      <c r="E22" s="53">
        <v>685.0</v>
      </c>
      <c r="F22" s="58">
        <f t="shared" si="1"/>
        <v>0.05709876543</v>
      </c>
    </row>
    <row r="23" ht="12.75" customHeight="1">
      <c r="A23" s="51" t="s">
        <v>73</v>
      </c>
      <c r="B23" s="53">
        <v>146576.0</v>
      </c>
      <c r="C23" s="53">
        <v>156466.0</v>
      </c>
      <c r="D23" s="53">
        <v>603.0</v>
      </c>
      <c r="E23" s="53">
        <v>644.0</v>
      </c>
      <c r="F23" s="58">
        <f t="shared" si="1"/>
        <v>0.0679933665</v>
      </c>
    </row>
    <row r="24" ht="12.75" customHeight="1">
      <c r="A24" s="51" t="s">
        <v>76</v>
      </c>
      <c r="B24" s="53">
        <v>110768.0</v>
      </c>
      <c r="C24" s="53">
        <v>113710.0</v>
      </c>
      <c r="D24" s="53">
        <v>456.0</v>
      </c>
      <c r="E24" s="53">
        <v>468.0</v>
      </c>
      <c r="F24" s="58">
        <f t="shared" si="1"/>
        <v>0.02631578947</v>
      </c>
    </row>
    <row r="25" ht="12.75" customHeight="1">
      <c r="A25" s="51" t="s">
        <v>77</v>
      </c>
      <c r="B25" s="53">
        <v>828115.0</v>
      </c>
      <c r="C25" s="53">
        <v>822206.0</v>
      </c>
      <c r="D25" s="53">
        <v>3408.0</v>
      </c>
      <c r="E25" s="53">
        <v>3384.0</v>
      </c>
      <c r="F25" s="58">
        <f t="shared" si="1"/>
        <v>-0.007042253521</v>
      </c>
    </row>
    <row r="26" ht="12.75" customHeight="1">
      <c r="A26" s="51" t="s">
        <v>80</v>
      </c>
      <c r="B26" s="53">
        <v>374372.0</v>
      </c>
      <c r="C26" s="53">
        <v>374833.0</v>
      </c>
      <c r="D26" s="53">
        <v>1541.0</v>
      </c>
      <c r="E26" s="53">
        <v>1543.0</v>
      </c>
      <c r="F26" s="58">
        <f t="shared" si="1"/>
        <v>0.001297858533</v>
      </c>
    </row>
    <row r="27" ht="12.75" customHeight="1">
      <c r="A27" s="51" t="s">
        <v>83</v>
      </c>
      <c r="B27" s="53">
        <v>531502.0</v>
      </c>
      <c r="C27" s="53">
        <v>568172.0</v>
      </c>
      <c r="D27" s="53">
        <v>2187.0</v>
      </c>
      <c r="E27" s="53">
        <v>2338.0</v>
      </c>
      <c r="F27" s="58">
        <f t="shared" si="1"/>
        <v>0.06904435299</v>
      </c>
    </row>
    <row r="28" ht="12.75" customHeight="1">
      <c r="A28" s="51" t="s">
        <v>84</v>
      </c>
      <c r="B28" s="53">
        <v>572498.0</v>
      </c>
      <c r="C28" s="53">
        <v>578571.0</v>
      </c>
      <c r="D28" s="53">
        <v>2356.0</v>
      </c>
      <c r="E28" s="53">
        <v>2381.0</v>
      </c>
      <c r="F28" s="58">
        <f t="shared" si="1"/>
        <v>0.01061120543</v>
      </c>
    </row>
    <row r="29" ht="12.75" customHeight="1">
      <c r="A29" s="51" t="s">
        <v>85</v>
      </c>
      <c r="B29" s="53">
        <v>586324.0</v>
      </c>
      <c r="C29" s="53">
        <v>575242.0</v>
      </c>
      <c r="D29" s="53">
        <v>2413.0</v>
      </c>
      <c r="E29" s="53">
        <v>2367.0</v>
      </c>
      <c r="F29" s="58">
        <f t="shared" si="1"/>
        <v>-0.01906340655</v>
      </c>
    </row>
    <row r="30" ht="12.75" customHeight="1">
      <c r="A30" s="51" t="s">
        <v>86</v>
      </c>
      <c r="B30" s="53">
        <v>396499.0</v>
      </c>
      <c r="C30" s="53">
        <v>425622.0</v>
      </c>
      <c r="D30" s="53">
        <v>1632.0</v>
      </c>
      <c r="E30" s="53">
        <v>1752.0</v>
      </c>
      <c r="F30" s="58">
        <f t="shared" si="1"/>
        <v>0.07352941176</v>
      </c>
    </row>
    <row r="31" ht="12.75" customHeight="1">
      <c r="A31" s="51" t="s">
        <v>88</v>
      </c>
      <c r="B31" s="53">
        <v>389579.0</v>
      </c>
      <c r="C31" s="53">
        <v>426757.0</v>
      </c>
      <c r="D31" s="53">
        <v>1603.0</v>
      </c>
      <c r="E31" s="53">
        <v>1756.0</v>
      </c>
      <c r="F31" s="58">
        <f t="shared" si="1"/>
        <v>0.09544603868</v>
      </c>
    </row>
    <row r="32" ht="12.75" customHeight="1">
      <c r="A32" s="51" t="s">
        <v>90</v>
      </c>
      <c r="B32" s="53">
        <v>1656073.0</v>
      </c>
      <c r="C32" s="53">
        <v>1725714.0</v>
      </c>
      <c r="D32" s="53">
        <v>6815.0</v>
      </c>
      <c r="E32" s="53">
        <v>7102.0</v>
      </c>
      <c r="F32" s="58">
        <f t="shared" si="1"/>
        <v>0.04211298606</v>
      </c>
    </row>
    <row r="33" ht="12.75" customHeight="1">
      <c r="A33" s="51" t="s">
        <v>92</v>
      </c>
      <c r="B33" s="53">
        <v>435036.0</v>
      </c>
      <c r="C33" s="53">
        <v>448679.0</v>
      </c>
      <c r="D33" s="53">
        <v>1790.0</v>
      </c>
      <c r="E33" s="53">
        <v>1846.0</v>
      </c>
      <c r="F33" s="58">
        <f t="shared" si="1"/>
        <v>0.0312849162</v>
      </c>
    </row>
    <row r="34" ht="12.75" customHeight="1">
      <c r="A34" s="51" t="s">
        <v>94</v>
      </c>
      <c r="B34" s="53">
        <v>808628.0</v>
      </c>
      <c r="C34" s="53">
        <v>832877.0</v>
      </c>
      <c r="D34" s="53">
        <v>3328.0</v>
      </c>
      <c r="E34" s="53">
        <v>3427.0</v>
      </c>
      <c r="F34" s="58">
        <f t="shared" si="1"/>
        <v>0.02974759615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2.13"/>
    <col customWidth="1" min="2" max="2" width="9.5"/>
    <col customWidth="1" min="3" max="3" width="12.63"/>
    <col customWidth="1" min="4" max="4" width="123.13"/>
  </cols>
  <sheetData>
    <row r="1" ht="12.0" customHeight="1">
      <c r="A1" s="20" t="s">
        <v>1</v>
      </c>
      <c r="B1" s="20" t="s">
        <v>12</v>
      </c>
      <c r="C1" s="20" t="s">
        <v>13</v>
      </c>
      <c r="D1" s="20" t="s">
        <v>14</v>
      </c>
    </row>
    <row r="2" ht="12.0" customHeight="1">
      <c r="A2" s="23">
        <v>44351.0</v>
      </c>
      <c r="B2" s="25" t="s">
        <v>16</v>
      </c>
      <c r="C2" s="26"/>
      <c r="D2" s="25" t="s">
        <v>18</v>
      </c>
    </row>
    <row r="3" ht="12.0" customHeight="1">
      <c r="A3" s="23"/>
      <c r="B3" s="30"/>
      <c r="C3" s="41"/>
      <c r="D3" s="25" t="s">
        <v>26</v>
      </c>
    </row>
    <row r="4" ht="12.0" customHeight="1">
      <c r="A4" s="23"/>
      <c r="B4" s="30"/>
      <c r="C4" s="41"/>
      <c r="D4" s="25" t="s">
        <v>27</v>
      </c>
    </row>
    <row r="5" ht="12.0" customHeight="1">
      <c r="A5" s="45"/>
      <c r="B5" s="30"/>
      <c r="C5" s="47"/>
      <c r="D5" s="25" t="s">
        <v>27</v>
      </c>
    </row>
  </sheetData>
  <drawing r:id="rId1"/>
</worksheet>
</file>