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ATFM_YY" sheetId="1" r:id="rId4"/>
    <sheet state="visible" name="ERT_ATFM_MM" sheetId="2" r:id="rId5"/>
    <sheet state="visible" name="ERT_ATFM_FAB" sheetId="3" r:id="rId6"/>
    <sheet state="visible" name="ERT_ATFM_LOC" sheetId="4" r:id="rId7"/>
    <sheet state="visible" name="Change Log" sheetId="5" r:id="rId8"/>
  </sheets>
  <definedNames/>
  <calcPr/>
</workbook>
</file>

<file path=xl/sharedStrings.xml><?xml version="1.0" encoding="utf-8"?>
<sst xmlns="http://schemas.openxmlformats.org/spreadsheetml/2006/main" count="251" uniqueCount="186">
  <si>
    <t>Data source</t>
  </si>
  <si>
    <t>EUROCONTROL - PRU</t>
  </si>
  <si>
    <t>Period Start</t>
  </si>
  <si>
    <t>Meta data</t>
  </si>
  <si>
    <t xml:space="preserve">  </t>
  </si>
  <si>
    <t>Release date</t>
  </si>
  <si>
    <t>Period End</t>
  </si>
  <si>
    <t>Contact</t>
  </si>
  <si>
    <t>pru-support@eurocontrol.int</t>
  </si>
  <si>
    <t xml:space="preserve"> </t>
  </si>
  <si>
    <t>Period: JAN-JUN</t>
  </si>
  <si>
    <t>SES Area (RP4)</t>
  </si>
  <si>
    <t>Area</t>
  </si>
  <si>
    <t>Year</t>
  </si>
  <si>
    <t>En-route ATFM delay [min./flt.]</t>
  </si>
  <si>
    <t>FLTS</t>
  </si>
  <si>
    <t>En-route ATFM delay [total min.]</t>
  </si>
  <si>
    <t>Plan [annual]</t>
  </si>
  <si>
    <t>[actual vs. plan]</t>
  </si>
  <si>
    <t>% of flights with en-route ATFM delay greater than 15 min</t>
  </si>
  <si>
    <t>SES area (RP3)</t>
  </si>
  <si>
    <t>2019</t>
  </si>
  <si>
    <t>2020</t>
  </si>
  <si>
    <t>2021</t>
  </si>
  <si>
    <t>2022</t>
  </si>
  <si>
    <t>2023</t>
  </si>
  <si>
    <t xml:space="preserve">2024 </t>
  </si>
  <si>
    <t>SES area (RP4)</t>
  </si>
  <si>
    <t>2025</t>
  </si>
  <si>
    <t>2026</t>
  </si>
  <si>
    <t>2027</t>
  </si>
  <si>
    <t>2028</t>
  </si>
  <si>
    <t>2029</t>
  </si>
  <si>
    <t>Month</t>
  </si>
  <si>
    <t>Cumulative Year</t>
  </si>
  <si>
    <t>Select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</si>
  <si>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</si>
  <si>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</si>
  <si>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</si>
  <si>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</si>
  <si>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</si>
  <si>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</si>
  <si>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</si>
  <si>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</si>
  <si>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</si>
  <si>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</si>
  <si>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</si>
  <si>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</si>
  <si>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</si>
  <si>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</si>
  <si>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</si>
  <si>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</si>
  <si>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</si>
  <si>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</si>
  <si>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</si>
  <si>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</si>
  <si>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</si>
  <si>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</si>
  <si>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</si>
  <si>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</si>
  <si>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</si>
  <si>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</si>
  <si>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</si>
  <si>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</si>
  <si>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</si>
  <si>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</si>
  <si>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</si>
  <si>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</si>
  <si>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</si>
  <si>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</si>
  <si>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</si>
  <si>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</si>
  <si>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</si>
  <si>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</si>
  <si>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</si>
  <si>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</si>
  <si>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</si>
  <si>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</si>
  <si>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</si>
  <si>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</si>
  <si>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</si>
  <si>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</si>
  <si>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</si>
  <si>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</si>
  <si>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</si>
  <si>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</si>
  <si>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</si>
  <si>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</si>
  <si>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</si>
  <si>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</si>
  <si>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</si>
  <si>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</si>
  <si>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</si>
  <si>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</si>
  <si>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</si>
  <si>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</si>
  <si>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</si>
  <si>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</si>
  <si>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</si>
  <si>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</si>
  <si>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</si>
  <si>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</si>
  <si>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</si>
  <si>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</si>
  <si>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</si>
  <si>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</si>
  <si>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</si>
  <si>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</si>
  <si>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Jan-25</t>
  </si>
  <si>
    <t>Feb-25</t>
  </si>
  <si>
    <t>Mar-25</t>
  </si>
  <si>
    <t>Apr-25</t>
  </si>
  <si>
    <t>May-25</t>
  </si>
  <si>
    <t>Jun-25</t>
  </si>
  <si>
    <t>Jul-25</t>
  </si>
  <si>
    <t>Aug-25</t>
  </si>
  <si>
    <t>Sep-25</t>
  </si>
  <si>
    <t>Oct-25</t>
  </si>
  <si>
    <t>Nov-25</t>
  </si>
  <si>
    <t>Dec-25</t>
  </si>
  <si>
    <t>Jan-26</t>
  </si>
  <si>
    <t>Feb-26</t>
  </si>
  <si>
    <t>Mar-26</t>
  </si>
  <si>
    <t>Apr-26</t>
  </si>
  <si>
    <t>May-26</t>
  </si>
  <si>
    <t>Jun-26</t>
  </si>
  <si>
    <t>Jul-26</t>
  </si>
  <si>
    <t>Aug-26</t>
  </si>
  <si>
    <t>Sep-26</t>
  </si>
  <si>
    <t>Oct-26</t>
  </si>
  <si>
    <t>Nov-26</t>
  </si>
  <si>
    <t>Dec-26</t>
  </si>
  <si>
    <t>Full Year</t>
  </si>
  <si>
    <t>FAB_ANSB</t>
  </si>
  <si>
    <t>FAB (based on ANSP)</t>
  </si>
  <si>
    <t>Plan [2026]</t>
  </si>
  <si>
    <t>FLTS [TOT]</t>
  </si>
  <si>
    <t>En-route ATFM delay [min.]</t>
  </si>
  <si>
    <t>Actual [2026]</t>
  </si>
  <si>
    <t>[act. vs. plan]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</si>
  <si>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</si>
  <si>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</si>
  <si>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</si>
  <si>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</si>
  <si>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</si>
  <si>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</si>
  <si>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</si>
  <si>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</si>
  <si>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</si>
  <si>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 xml:space="preserve">     </t>
  </si>
  <si>
    <t>Entity</t>
  </si>
  <si>
    <t>AirNav Ireland</t>
  </si>
  <si>
    <t>ANS CR</t>
  </si>
  <si>
    <t>Austro Control</t>
  </si>
  <si>
    <t>Avinor</t>
  </si>
  <si>
    <t>BULATSA</t>
  </si>
  <si>
    <t>Croatia Control</t>
  </si>
  <si>
    <t>DCAC Cyprus</t>
  </si>
  <si>
    <t>DFS</t>
  </si>
  <si>
    <t>DSNA</t>
  </si>
  <si>
    <t>EANS</t>
  </si>
  <si>
    <t>ENAIRE</t>
  </si>
  <si>
    <t>ENAV</t>
  </si>
  <si>
    <t>Fintraffic ANS</t>
  </si>
  <si>
    <t>HASP</t>
  </si>
  <si>
    <t>HungaroControl (EC)</t>
  </si>
  <si>
    <t>LFV</t>
  </si>
  <si>
    <t>LGS</t>
  </si>
  <si>
    <t>LPS</t>
  </si>
  <si>
    <t>LVNL</t>
  </si>
  <si>
    <t>Maastricht UAC</t>
  </si>
  <si>
    <t>MATS</t>
  </si>
  <si>
    <t>NAV Portugal (Continental)</t>
  </si>
  <si>
    <t>NAVIAIR</t>
  </si>
  <si>
    <t>Oro navigacija</t>
  </si>
  <si>
    <t>PANSA</t>
  </si>
  <si>
    <t>ROMATSA</t>
  </si>
  <si>
    <t>skeyes</t>
  </si>
  <si>
    <t>Skyguide</t>
  </si>
  <si>
    <t>Slovenia Control</t>
  </si>
  <si>
    <t>Change date</t>
  </si>
  <si>
    <t>Period</t>
  </si>
  <si>
    <t>Comment</t>
  </si>
  <si>
    <t>UK</t>
  </si>
  <si>
    <t>UK removed from SES area</t>
  </si>
  <si>
    <t xml:space="preserve">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</si>
</sst>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d mmm. yyyy"/>
  </numFmts>
  <fonts count="21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  <font>
      <sz val="9.0"/>
      <name val="Arial"/>
    </font>
    <font>
      <sz val="9.0"/>
      <color rgb="FF396EA2"/>
      <name val="Arial"/>
    </font>
    <font>
      <u/>
      <sz val="9.0"/>
      <color rgb="FF396EA2"/>
      <name val="Calibri"/>
    </font>
    <font>
      <u/>
      <sz val="9.0"/>
      <color rgb="FF396EA2"/>
      <name val="Arial"/>
    </font>
    <font>
      <sz val="9.0"/>
      <color rgb="FF000000"/>
      <name val="Arial"/>
    </font>
    <font>
      <b/>
      <sz val="8.0"/>
      <color rgb="FFC00000"/>
      <name val="Arial"/>
    </font>
    <font/>
    <font>
      <sz val="8.0"/>
      <color rgb="FFF3F3F3"/>
      <name val="Calibri"/>
    </font>
    <font>
      <b/>
      <sz val="10.0"/>
      <color rgb="FF396EA2"/>
      <name val="Calibri"/>
    </font>
    <font>
      <sz val="10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</fills>
  <borders count="22">
    <border/>
    <border>
      <left/>
      <right/>
      <top/>
      <bottom/>
    </border>
    <border>
      <left/>
      <right/>
      <top/>
    </border>
    <border>
      <right/>
      <top/>
    </border>
    <border>
      <left/>
      <top/>
      <bottom style="thin">
        <color rgb="FF000000"/>
      </bottom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right/>
      <top/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left style="thin">
        <color rgb="FF000000"/>
      </left>
      <right style="thin">
        <color rgb="FF000000"/>
      </right>
      <top/>
      <bottom/>
    </border>
    <border>
      <top/>
      <bottom/>
    </border>
    <border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3" fontId="2" numFmtId="49" xfId="0" applyAlignment="1" applyBorder="1" applyFill="1" applyFont="1" applyNumberFormat="1">
      <alignment vertical="bottom"/>
    </xf>
    <xf borderId="3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center" readingOrder="0" vertical="bottom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horizontal="left" shrinkToFit="0" wrapText="0"/>
    </xf>
    <xf borderId="1" fillId="3" fontId="2" numFmtId="0" xfId="0" applyAlignment="1" applyBorder="1" applyFont="1">
      <alignment horizontal="left" shrinkToFit="0" wrapText="0"/>
    </xf>
    <xf borderId="0" fillId="3" fontId="2" numFmtId="0" xfId="0" applyAlignment="1" applyFont="1">
      <alignment horizontal="left" readingOrder="0" shrinkToFit="0" wrapText="0"/>
    </xf>
    <xf borderId="4" fillId="2" fontId="1" numFmtId="0" xfId="0" applyAlignment="1" applyBorder="1" applyFont="1">
      <alignment shrinkToFit="0" wrapText="0"/>
    </xf>
    <xf borderId="5" fillId="0" fontId="4" numFmtId="166" xfId="0" applyAlignment="1" applyBorder="1" applyFont="1" applyNumberFormat="1">
      <alignment horizontal="left" readingOrder="0" vertical="bottom"/>
    </xf>
    <xf borderId="6" fillId="2" fontId="1" numFmtId="0" xfId="0" applyAlignment="1" applyBorder="1" applyFont="1">
      <alignment vertical="bottom"/>
    </xf>
    <xf borderId="6" fillId="3" fontId="2" numFmtId="167" xfId="0" applyAlignment="1" applyBorder="1" applyFont="1" applyNumberFormat="1">
      <alignment horizontal="center" readingOrder="0" vertical="bottom"/>
    </xf>
    <xf borderId="7" fillId="2" fontId="1" numFmtId="0" xfId="0" applyAlignment="1" applyBorder="1" applyFont="1">
      <alignment horizontal="left" shrinkToFit="0" wrapText="0"/>
    </xf>
    <xf borderId="5" fillId="3" fontId="5" numFmtId="0" xfId="0" applyAlignment="1" applyBorder="1" applyFont="1">
      <alignment horizontal="left" readingOrder="0" shrinkToFit="0" wrapText="0"/>
    </xf>
    <xf borderId="5" fillId="3" fontId="2" numFmtId="0" xfId="0" applyAlignment="1" applyBorder="1" applyFont="1">
      <alignment horizontal="left" shrinkToFit="0" wrapText="0"/>
    </xf>
    <xf borderId="5" fillId="3" fontId="6" numFmtId="0" xfId="0" applyAlignment="1" applyBorder="1" applyFont="1">
      <alignment shrinkToFit="0" wrapText="1"/>
    </xf>
    <xf borderId="8" fillId="3" fontId="6" numFmtId="49" xfId="0" applyAlignment="1" applyBorder="1" applyFont="1" applyNumberFormat="1">
      <alignment shrinkToFit="0" wrapText="1"/>
    </xf>
    <xf borderId="8" fillId="3" fontId="6" numFmtId="0" xfId="0" applyAlignment="1" applyBorder="1" applyFont="1">
      <alignment shrinkToFit="0" wrapText="1"/>
    </xf>
    <xf borderId="5" fillId="3" fontId="6" numFmtId="0" xfId="0" applyAlignment="1" applyBorder="1" applyFont="1">
      <alignment readingOrder="0" shrinkToFit="0" wrapText="1"/>
    </xf>
    <xf borderId="2" fillId="3" fontId="6" numFmtId="0" xfId="0" applyAlignment="1" applyBorder="1" applyFont="1">
      <alignment readingOrder="0" shrinkToFit="0" wrapText="1"/>
    </xf>
    <xf borderId="0" fillId="3" fontId="6" numFmtId="0" xfId="0" applyAlignment="1" applyFont="1">
      <alignment readingOrder="0" shrinkToFit="0" wrapText="1"/>
    </xf>
    <xf borderId="9" fillId="3" fontId="7" numFmtId="0" xfId="0" applyAlignment="1" applyBorder="1" applyFont="1">
      <alignment horizontal="center" readingOrder="0" shrinkToFit="0" vertical="center" wrapText="0"/>
    </xf>
    <xf borderId="0" fillId="0" fontId="8" numFmtId="0" xfId="0" applyFont="1"/>
    <xf borderId="0" fillId="3" fontId="7" numFmtId="0" xfId="0" applyAlignment="1" applyFont="1">
      <alignment horizontal="center" readingOrder="0" shrinkToFit="0" vertical="center" wrapText="0"/>
    </xf>
    <xf borderId="10" fillId="4" fontId="9" numFmtId="49" xfId="0" applyAlignment="1" applyBorder="1" applyFill="1" applyFont="1" applyNumberFormat="1">
      <alignment horizontal="left" readingOrder="0" shrinkToFit="0" vertical="center" wrapText="1"/>
    </xf>
    <xf borderId="11" fillId="4" fontId="9" numFmtId="0" xfId="0" applyAlignment="1" applyBorder="1" applyFont="1">
      <alignment horizontal="left" readingOrder="0" shrinkToFit="0" vertical="center" wrapText="1"/>
    </xf>
    <xf borderId="12" fillId="4" fontId="9" numFmtId="0" xfId="0" applyAlignment="1" applyBorder="1" applyFont="1">
      <alignment horizontal="left" shrinkToFit="0" vertical="center" wrapText="1"/>
    </xf>
    <xf borderId="11" fillId="4" fontId="9" numFmtId="0" xfId="0" applyAlignment="1" applyBorder="1" applyFont="1">
      <alignment horizontal="left" shrinkToFit="0" vertical="center" wrapText="1"/>
    </xf>
    <xf borderId="11" fillId="4" fontId="9" numFmtId="0" xfId="0" applyAlignment="1" applyBorder="1" applyFont="1">
      <alignment horizontal="left" readingOrder="0" shrinkToFit="0" vertical="center" wrapText="1"/>
    </xf>
    <xf borderId="0" fillId="0" fontId="10" numFmtId="0" xfId="0" applyAlignment="1" applyFont="1">
      <alignment horizontal="center" readingOrder="0"/>
    </xf>
    <xf borderId="13" fillId="3" fontId="6" numFmtId="49" xfId="0" applyAlignment="1" applyBorder="1" applyFont="1" applyNumberFormat="1">
      <alignment horizontal="center" readingOrder="0" shrinkToFit="0" wrapText="1"/>
    </xf>
    <xf borderId="14" fillId="5" fontId="6" numFmtId="4" xfId="0" applyAlignment="1" applyBorder="1" applyFill="1" applyFont="1" applyNumberFormat="1">
      <alignment readingOrder="0" shrinkToFit="0" vertical="center" wrapText="0"/>
    </xf>
    <xf borderId="14" fillId="3" fontId="6" numFmtId="3" xfId="0" applyAlignment="1" applyBorder="1" applyFont="1" applyNumberFormat="1">
      <alignment readingOrder="0" shrinkToFit="0" wrapText="1"/>
    </xf>
    <xf borderId="14" fillId="3" fontId="6" numFmtId="2" xfId="0" applyAlignment="1" applyBorder="1" applyFont="1" applyNumberFormat="1">
      <alignment shrinkToFit="0" vertical="center" wrapText="0"/>
    </xf>
    <xf borderId="14" fillId="5" fontId="6" numFmtId="4" xfId="0" applyAlignment="1" applyBorder="1" applyFont="1" applyNumberFormat="1">
      <alignment shrinkToFit="0" vertical="center" wrapText="0"/>
    </xf>
    <xf borderId="0" fillId="0" fontId="11" numFmtId="10" xfId="0" applyAlignment="1" applyFont="1" applyNumberFormat="1">
      <alignment horizontal="right" readingOrder="0" shrinkToFit="0" vertical="bottom" wrapText="0"/>
    </xf>
    <xf borderId="14" fillId="3" fontId="6" numFmtId="2" xfId="0" applyAlignment="1" applyBorder="1" applyFont="1" applyNumberFormat="1">
      <alignment readingOrder="0" shrinkToFit="0" vertical="center" wrapText="0"/>
    </xf>
    <xf borderId="15" fillId="3" fontId="6" numFmtId="3" xfId="0" applyAlignment="1" applyBorder="1" applyFont="1" applyNumberFormat="1">
      <alignment readingOrder="0" shrinkToFit="0" wrapText="1"/>
    </xf>
    <xf borderId="1" fillId="2" fontId="1" numFmtId="0" xfId="0" applyAlignment="1" applyBorder="1" applyFont="1">
      <alignment shrinkToFit="0" wrapText="0"/>
    </xf>
    <xf borderId="1" fillId="3" fontId="12" numFmtId="49" xfId="0" applyAlignment="1" applyBorder="1" applyFont="1" applyNumberFormat="1">
      <alignment vertical="bottom"/>
    </xf>
    <xf borderId="16" fillId="2" fontId="1" numFmtId="0" xfId="0" applyAlignment="1" applyBorder="1" applyFont="1">
      <alignment shrinkToFit="0" vertical="bottom" wrapText="0"/>
    </xf>
    <xf borderId="1" fillId="3" fontId="12" numFmtId="164" xfId="0" applyAlignment="1" applyBorder="1" applyFont="1" applyNumberFormat="1">
      <alignment horizontal="left" readingOrder="0" vertical="bottom"/>
    </xf>
    <xf borderId="1" fillId="2" fontId="1" numFmtId="0" xfId="0" applyAlignment="1" applyBorder="1" applyFont="1">
      <alignment horizontal="left" shrinkToFit="0" wrapText="0"/>
    </xf>
    <xf borderId="1" fillId="3" fontId="13" numFmtId="165" xfId="0" applyAlignment="1" applyBorder="1" applyFont="1" applyNumberFormat="1">
      <alignment horizontal="left" shrinkToFit="0" wrapText="0"/>
    </xf>
    <xf borderId="1" fillId="3" fontId="2" numFmtId="0" xfId="0" applyAlignment="1" applyBorder="1" applyFont="1">
      <alignment horizontal="left" shrinkToFit="0" wrapText="0"/>
    </xf>
    <xf borderId="5" fillId="2" fontId="1" numFmtId="0" xfId="0" applyAlignment="1" applyBorder="1" applyFont="1">
      <alignment shrinkToFit="0" wrapText="0"/>
    </xf>
    <xf borderId="5" fillId="3" fontId="4" numFmtId="166" xfId="0" applyAlignment="1" applyBorder="1" applyFont="1" applyNumberFormat="1">
      <alignment horizontal="left" readingOrder="0" vertical="bottom"/>
    </xf>
    <xf borderId="6" fillId="3" fontId="2" numFmtId="167" xfId="0" applyAlignment="1" applyBorder="1" applyFont="1" applyNumberFormat="1">
      <alignment readingOrder="0" vertical="bottom"/>
    </xf>
    <xf borderId="5" fillId="2" fontId="1" numFmtId="0" xfId="0" applyAlignment="1" applyBorder="1" applyFont="1">
      <alignment horizontal="left" shrinkToFit="0" wrapText="0"/>
    </xf>
    <xf borderId="5" fillId="3" fontId="14" numFmtId="0" xfId="0" applyAlignment="1" applyBorder="1" applyFont="1">
      <alignment horizontal="left" readingOrder="0" shrinkToFit="0" wrapText="0"/>
    </xf>
    <xf borderId="5" fillId="3" fontId="2" numFmtId="0" xfId="0" applyAlignment="1" applyBorder="1" applyFont="1">
      <alignment horizontal="left" shrinkToFit="0" wrapText="0"/>
    </xf>
    <xf borderId="2" fillId="3" fontId="15" numFmtId="0" xfId="0" applyAlignment="1" applyBorder="1" applyFont="1">
      <alignment shrinkToFit="0" wrapText="1"/>
    </xf>
    <xf borderId="9" fillId="3" fontId="16" numFmtId="0" xfId="0" applyAlignment="1" applyBorder="1" applyFont="1">
      <alignment horizontal="center" readingOrder="0" shrinkToFit="0" vertical="center" wrapText="0"/>
    </xf>
    <xf borderId="12" fillId="3" fontId="6" numFmtId="0" xfId="0" applyAlignment="1" applyBorder="1" applyFont="1">
      <alignment shrinkToFit="0" wrapText="1"/>
    </xf>
    <xf borderId="12" fillId="3" fontId="6" numFmtId="0" xfId="0" applyAlignment="1" applyBorder="1" applyFont="1">
      <alignment readingOrder="0" shrinkToFit="0" wrapText="1"/>
    </xf>
    <xf borderId="12" fillId="3" fontId="6" numFmtId="0" xfId="0" applyAlignment="1" applyBorder="1" applyFont="1">
      <alignment horizontal="left" readingOrder="0" shrinkToFit="0" wrapText="1"/>
    </xf>
    <xf borderId="17" fillId="0" fontId="17" numFmtId="0" xfId="0" applyBorder="1" applyFont="1"/>
    <xf borderId="11" fillId="4" fontId="18" numFmtId="0" xfId="0" applyAlignment="1" applyBorder="1" applyFont="1">
      <alignment horizontal="center" readingOrder="0" shrinkToFit="0" vertical="center" wrapText="1"/>
    </xf>
    <xf borderId="11" fillId="3" fontId="11" numFmtId="49" xfId="0" applyAlignment="1" applyBorder="1" applyFont="1" applyNumberFormat="1">
      <alignment horizontal="right" shrinkToFit="0" vertical="bottom" wrapText="1"/>
    </xf>
    <xf borderId="18" fillId="5" fontId="6" numFmtId="4" xfId="0" applyAlignment="1" applyBorder="1" applyFont="1" applyNumberFormat="1">
      <alignment readingOrder="0" shrinkToFit="0" vertical="center" wrapText="0"/>
    </xf>
    <xf borderId="19" fillId="3" fontId="10" numFmtId="3" xfId="0" applyAlignment="1" applyBorder="1" applyFont="1" applyNumberFormat="1">
      <alignment readingOrder="0" shrinkToFit="0" wrapText="1"/>
    </xf>
    <xf borderId="19" fillId="3" fontId="6" numFmtId="3" xfId="0" applyAlignment="1" applyBorder="1" applyFont="1" applyNumberFormat="1">
      <alignment readingOrder="0" shrinkToFit="0" wrapText="1"/>
    </xf>
    <xf borderId="18" fillId="5" fontId="6" numFmtId="2" xfId="0" applyAlignment="1" applyBorder="1" applyFont="1" applyNumberFormat="1">
      <alignment horizontal="right" shrinkToFit="0" wrapText="0"/>
    </xf>
    <xf borderId="18" fillId="3" fontId="15" numFmtId="3" xfId="0" applyAlignment="1" applyBorder="1" applyFont="1" applyNumberFormat="1">
      <alignment horizontal="right" readingOrder="0" shrinkToFit="0" wrapText="0"/>
    </xf>
    <xf borderId="14" fillId="5" fontId="6" numFmtId="4" xfId="0" applyAlignment="1" applyBorder="1" applyFont="1" applyNumberFormat="1">
      <alignment readingOrder="0" shrinkToFit="0" vertical="center" wrapText="0"/>
    </xf>
    <xf borderId="14" fillId="3" fontId="10" numFmtId="3" xfId="0" applyAlignment="1" applyBorder="1" applyFont="1" applyNumberFormat="1">
      <alignment readingOrder="0" shrinkToFit="0" wrapText="1"/>
    </xf>
    <xf borderId="14" fillId="3" fontId="6" numFmtId="3" xfId="0" applyAlignment="1" applyBorder="1" applyFont="1" applyNumberFormat="1">
      <alignment readingOrder="0" shrinkToFit="0" wrapText="1"/>
    </xf>
    <xf borderId="18" fillId="5" fontId="15" numFmtId="2" xfId="0" applyAlignment="1" applyBorder="1" applyFont="1" applyNumberFormat="1">
      <alignment horizontal="right" readingOrder="0" shrinkToFit="0" wrapText="0"/>
    </xf>
    <xf borderId="20" fillId="5" fontId="6" numFmtId="4" xfId="0" applyAlignment="1" applyBorder="1" applyFont="1" applyNumberFormat="1">
      <alignment readingOrder="0" shrinkToFit="0" vertical="center" wrapText="0"/>
    </xf>
    <xf borderId="20" fillId="3" fontId="6" numFmtId="3" xfId="0" applyAlignment="1" applyBorder="1" applyFont="1" applyNumberFormat="1">
      <alignment readingOrder="0" shrinkToFit="0" wrapText="1"/>
    </xf>
    <xf borderId="21" fillId="5" fontId="6" numFmtId="2" xfId="0" applyAlignment="1" applyBorder="1" applyFont="1" applyNumberFormat="1">
      <alignment horizontal="right" shrinkToFit="0" wrapText="0"/>
    </xf>
    <xf borderId="19" fillId="5" fontId="6" numFmtId="2" xfId="0" applyAlignment="1" applyBorder="1" applyFont="1" applyNumberFormat="1">
      <alignment horizontal="right" shrinkToFit="0" wrapText="0"/>
    </xf>
    <xf borderId="19" fillId="3" fontId="15" numFmtId="3" xfId="0" applyAlignment="1" applyBorder="1" applyFont="1" applyNumberFormat="1">
      <alignment readingOrder="0" shrinkToFit="0" wrapText="1"/>
    </xf>
    <xf borderId="14" fillId="3" fontId="15" numFmtId="3" xfId="0" applyAlignment="1" applyBorder="1" applyFont="1" applyNumberFormat="1">
      <alignment readingOrder="0" shrinkToFit="0" wrapText="1"/>
    </xf>
    <xf borderId="20" fillId="3" fontId="15" numFmtId="3" xfId="0" applyAlignment="1" applyBorder="1" applyFont="1" applyNumberFormat="1">
      <alignment readingOrder="0" shrinkToFit="0" wrapText="1"/>
    </xf>
    <xf borderId="18" fillId="3" fontId="15" numFmtId="3" xfId="0" applyAlignment="1" applyBorder="1" applyFont="1" applyNumberFormat="1">
      <alignment readingOrder="0" shrinkToFit="0" wrapText="1"/>
    </xf>
    <xf borderId="21" fillId="5" fontId="6" numFmtId="4" xfId="0" applyAlignment="1" applyBorder="1" applyFont="1" applyNumberFormat="1">
      <alignment readingOrder="0" shrinkToFit="0" vertical="center" wrapText="0"/>
    </xf>
    <xf borderId="0" fillId="0" fontId="17" numFmtId="0" xfId="0" applyAlignment="1" applyFont="1">
      <alignment readingOrder="0"/>
    </xf>
    <xf borderId="11" fillId="3" fontId="11" numFmtId="49" xfId="0" applyAlignment="1" applyBorder="1" applyFont="1" applyNumberFormat="1">
      <alignment horizontal="right" readingOrder="0" shrinkToFit="0" vertical="bottom" wrapText="1"/>
    </xf>
    <xf borderId="18" fillId="5" fontId="6" numFmtId="4" xfId="0" applyAlignment="1" applyBorder="1" applyFont="1" applyNumberFormat="1">
      <alignment horizontal="right"/>
    </xf>
    <xf borderId="19" fillId="3" fontId="6" numFmtId="3" xfId="0" applyAlignment="1" applyBorder="1" applyFont="1" applyNumberFormat="1">
      <alignment horizontal="right" readingOrder="0" vertical="bottom"/>
    </xf>
    <xf borderId="19" fillId="5" fontId="6" numFmtId="2" xfId="0" applyAlignment="1" applyBorder="1" applyFont="1" applyNumberFormat="1">
      <alignment horizontal="right" vertical="bottom"/>
    </xf>
    <xf borderId="19" fillId="3" fontId="15" numFmtId="3" xfId="0" applyAlignment="1" applyBorder="1" applyFont="1" applyNumberFormat="1">
      <alignment horizontal="right" vertical="bottom"/>
    </xf>
    <xf borderId="14" fillId="3" fontId="6" numFmtId="3" xfId="0" applyAlignment="1" applyBorder="1" applyFont="1" applyNumberFormat="1">
      <alignment horizontal="right" readingOrder="0" vertical="bottom"/>
    </xf>
    <xf borderId="14" fillId="3" fontId="15" numFmtId="3" xfId="0" applyAlignment="1" applyBorder="1" applyFont="1" applyNumberFormat="1">
      <alignment horizontal="right" vertical="bottom"/>
    </xf>
    <xf borderId="14" fillId="5" fontId="6" numFmtId="4" xfId="0" applyAlignment="1" applyBorder="1" applyFont="1" applyNumberFormat="1">
      <alignment horizontal="right"/>
    </xf>
    <xf borderId="14" fillId="3" fontId="6" numFmtId="3" xfId="0" applyAlignment="1" applyBorder="1" applyFont="1" applyNumberFormat="1">
      <alignment horizontal="right" vertical="bottom"/>
    </xf>
    <xf borderId="20" fillId="5" fontId="6" numFmtId="4" xfId="0" applyAlignment="1" applyBorder="1" applyFont="1" applyNumberFormat="1">
      <alignment horizontal="right"/>
    </xf>
    <xf borderId="20" fillId="3" fontId="6" numFmtId="3" xfId="0" applyAlignment="1" applyBorder="1" applyFont="1" applyNumberFormat="1">
      <alignment horizontal="right" vertical="bottom"/>
    </xf>
    <xf borderId="20" fillId="3" fontId="15" numFmtId="3" xfId="0" applyAlignment="1" applyBorder="1" applyFont="1" applyNumberFormat="1">
      <alignment horizontal="right" vertical="bottom"/>
    </xf>
    <xf borderId="1" fillId="3" fontId="2" numFmtId="49" xfId="0" applyAlignment="1" applyBorder="1" applyFont="1" applyNumberFormat="1">
      <alignment vertical="bottom"/>
    </xf>
    <xf borderId="16" fillId="2" fontId="1" numFmtId="0" xfId="0" applyAlignment="1" applyBorder="1" applyFont="1">
      <alignment shrinkToFit="0" vertical="bottom" wrapText="0"/>
    </xf>
    <xf borderId="1" fillId="3" fontId="2" numFmtId="164" xfId="0" applyAlignment="1" applyBorder="1" applyFont="1" applyNumberFormat="1">
      <alignment horizontal="left" readingOrder="0" vertical="bottom"/>
    </xf>
    <xf borderId="1" fillId="2" fontId="19" numFmtId="0" xfId="0" applyAlignment="1" applyBorder="1" applyFont="1">
      <alignment horizontal="left" shrinkToFit="0" wrapText="0"/>
    </xf>
    <xf borderId="5" fillId="2" fontId="1" numFmtId="0" xfId="0" applyAlignment="1" applyBorder="1" applyFont="1">
      <alignment shrinkToFit="0" wrapText="0"/>
    </xf>
    <xf borderId="6" fillId="3" fontId="2" numFmtId="167" xfId="0" applyAlignment="1" applyBorder="1" applyFont="1" applyNumberFormat="1">
      <alignment horizontal="left" readingOrder="0" vertical="bottom"/>
    </xf>
    <xf borderId="5" fillId="2" fontId="19" numFmtId="0" xfId="0" applyAlignment="1" applyBorder="1" applyFont="1">
      <alignment horizontal="left" shrinkToFit="0" wrapText="0"/>
    </xf>
    <xf borderId="1" fillId="3" fontId="20" numFmtId="0" xfId="0" applyAlignment="1" applyBorder="1" applyFont="1">
      <alignment shrinkToFit="0" wrapText="1"/>
    </xf>
    <xf borderId="1" fillId="3" fontId="20" numFmtId="0" xfId="0" applyAlignment="1" applyBorder="1" applyFont="1">
      <alignment readingOrder="0" shrinkToFit="0" wrapText="1"/>
    </xf>
    <xf borderId="9" fillId="3" fontId="7" numFmtId="0" xfId="0" applyAlignment="1" applyBorder="1" applyFont="1">
      <alignment horizontal="left" readingOrder="0" shrinkToFit="0" vertical="center" wrapText="0"/>
    </xf>
    <xf borderId="11" fillId="3" fontId="7" numFmtId="0" xfId="0" applyAlignment="1" applyBorder="1" applyFont="1">
      <alignment horizontal="center" readingOrder="0" shrinkToFit="0" vertical="center" wrapText="0"/>
    </xf>
    <xf borderId="11" fillId="3" fontId="7" numFmtId="0" xfId="0" applyAlignment="1" applyBorder="1" applyFont="1">
      <alignment horizontal="center" shrinkToFit="0" vertical="center" wrapText="0"/>
    </xf>
    <xf borderId="11" fillId="4" fontId="9" numFmtId="0" xfId="0" applyAlignment="1" applyBorder="1" applyFont="1">
      <alignment horizontal="center" readingOrder="0" shrinkToFit="0" vertical="center" wrapText="1"/>
    </xf>
    <xf borderId="11" fillId="3" fontId="6" numFmtId="0" xfId="0" applyAlignment="1" applyBorder="1" applyFont="1">
      <alignment readingOrder="0" shrinkToFit="0" vertical="center" wrapText="0"/>
    </xf>
    <xf borderId="11" fillId="3" fontId="6" numFmtId="2" xfId="0" applyAlignment="1" applyBorder="1" applyFont="1" applyNumberFormat="1">
      <alignment horizontal="center" readingOrder="0" shrinkToFit="0" vertical="center" wrapText="0"/>
    </xf>
    <xf borderId="11" fillId="3" fontId="6" numFmtId="3" xfId="0" applyAlignment="1" applyBorder="1" applyFont="1" applyNumberFormat="1">
      <alignment horizontal="right" readingOrder="0" shrinkToFit="0" vertical="center" wrapText="0"/>
    </xf>
    <xf borderId="20" fillId="3" fontId="6" numFmtId="0" xfId="0" applyAlignment="1" applyBorder="1" applyFont="1">
      <alignment readingOrder="0" shrinkToFit="0" vertical="center" wrapText="0"/>
    </xf>
    <xf borderId="11" fillId="5" fontId="6" numFmtId="2" xfId="0" applyAlignment="1" applyBorder="1" applyFont="1" applyNumberFormat="1">
      <alignment horizontal="center" readingOrder="0" shrinkToFit="0" vertical="center" wrapText="0"/>
    </xf>
    <xf borderId="0" fillId="3" fontId="6" numFmtId="0" xfId="0" applyAlignment="1" applyFont="1">
      <alignment readingOrder="0" shrinkToFit="0" vertical="center" wrapText="0"/>
    </xf>
    <xf borderId="0" fillId="3" fontId="6" numFmtId="2" xfId="0" applyAlignment="1" applyFont="1" applyNumberFormat="1">
      <alignment horizontal="center" readingOrder="0" shrinkToFit="0" vertical="center" wrapText="0"/>
    </xf>
    <xf borderId="0" fillId="3" fontId="6" numFmtId="3" xfId="0" applyAlignment="1" applyFont="1" applyNumberFormat="1">
      <alignment horizontal="right" readingOrder="0" shrinkToFit="0" vertical="center" wrapText="0"/>
    </xf>
    <xf borderId="0" fillId="5" fontId="6" numFmtId="2" xfId="0" applyAlignment="1" applyFont="1" applyNumberFormat="1">
      <alignment horizontal="center" readingOrder="0" shrinkToFit="0" vertical="center" wrapText="0"/>
    </xf>
    <xf borderId="0" fillId="4" fontId="9" numFmtId="0" xfId="0" applyAlignment="1" applyFont="1">
      <alignment shrinkToFit="0" wrapText="0"/>
    </xf>
    <xf borderId="0" fillId="3" fontId="10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readingOrder="0" shrinkToFit="0" vertical="center" wrapText="1"/>
    </xf>
    <xf borderId="0" fillId="3" fontId="6" numFmtId="0" xfId="0" applyAlignment="1" applyFont="1">
      <alignment horizontal="center" shrinkToFit="0" vertical="bottom" wrapText="0"/>
    </xf>
    <xf borderId="0" fillId="3" fontId="10" numFmtId="164" xfId="0" applyAlignment="1" applyFont="1" applyNumberFormat="1">
      <alignment horizontal="center" shrinkToFit="0" vertical="bottom" wrapText="0"/>
    </xf>
    <xf borderId="0" fillId="0" fontId="10" numFmtId="0" xfId="0" applyAlignment="1" applyFont="1">
      <alignment horizontal="center"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3" width="9.13"/>
    <col customWidth="1" min="4" max="4" width="10.5"/>
    <col customWidth="1" min="5" max="5" width="13.0"/>
    <col customWidth="1" min="6" max="6" width="11.5"/>
    <col customWidth="1" min="7" max="7" width="10.38"/>
    <col customWidth="1" min="8" max="8" width="20.25"/>
  </cols>
  <sheetData>
    <row r="1" ht="12.0" customHeight="1">
      <c r="A1" s="1" t="s">
        <v>0</v>
      </c>
      <c r="B1" s="2" t="s">
        <v>1</v>
      </c>
      <c r="C1" s="3" t="s">
        <v>2</v>
      </c>
      <c r="D1" s="4">
        <v>43466.0</v>
      </c>
      <c r="E1" s="5" t="s">
        <v>3</v>
      </c>
      <c r="F1" s="6" t="str">
        <f>HYPERLINK("https://www.eurocontrol.int/prudata/dashboard/metadata/minutes-of-en-route-atfm-delay-per-flight-ses-rp2/","En route ATFM delay")</f>
        <v>En route ATFM delay</v>
      </c>
      <c r="G1" s="7"/>
      <c r="H1" s="8" t="s">
        <v>4</v>
      </c>
    </row>
    <row r="2" ht="12.0" customHeight="1">
      <c r="A2" s="9" t="s">
        <v>5</v>
      </c>
      <c r="B2" s="10">
        <v>46220.0</v>
      </c>
      <c r="C2" s="11" t="s">
        <v>6</v>
      </c>
      <c r="D2" s="12">
        <v>46203.0</v>
      </c>
      <c r="E2" s="13" t="s">
        <v>7</v>
      </c>
      <c r="F2" s="14" t="s">
        <v>8</v>
      </c>
      <c r="G2" s="15"/>
      <c r="H2" s="8" t="s">
        <v>4</v>
      </c>
    </row>
    <row r="3" ht="12.0" customHeight="1">
      <c r="A3" s="16"/>
      <c r="B3" s="17"/>
      <c r="C3" s="18"/>
      <c r="D3" s="18"/>
      <c r="E3" s="19" t="s">
        <v>4</v>
      </c>
      <c r="F3" s="19" t="s">
        <v>9</v>
      </c>
      <c r="G3" s="20" t="s">
        <v>9</v>
      </c>
      <c r="H3" s="21" t="s">
        <v>9</v>
      </c>
    </row>
    <row r="4" ht="13.5" customHeight="1">
      <c r="A4" s="22" t="s">
        <v>10</v>
      </c>
      <c r="B4" s="22" t="s">
        <v>11</v>
      </c>
      <c r="C4" s="23"/>
      <c r="D4" s="22" t="s">
        <v>9</v>
      </c>
      <c r="E4" s="22" t="s">
        <v>9</v>
      </c>
      <c r="F4" s="22" t="s">
        <v>9</v>
      </c>
      <c r="G4" s="24" t="s">
        <v>9</v>
      </c>
      <c r="H4" s="24" t="s">
        <v>9</v>
      </c>
    </row>
    <row r="5" ht="12.0" customHeight="1">
      <c r="A5" s="25" t="s">
        <v>12</v>
      </c>
      <c r="B5" s="25" t="s">
        <v>13</v>
      </c>
      <c r="C5" s="26" t="s">
        <v>14</v>
      </c>
      <c r="D5" s="27" t="s">
        <v>15</v>
      </c>
      <c r="E5" s="28" t="s">
        <v>16</v>
      </c>
      <c r="F5" s="28" t="s">
        <v>17</v>
      </c>
      <c r="G5" s="28" t="s">
        <v>18</v>
      </c>
      <c r="H5" s="29" t="s">
        <v>19</v>
      </c>
    </row>
    <row r="6" ht="12.0" customHeight="1">
      <c r="A6" s="30" t="s">
        <v>20</v>
      </c>
      <c r="B6" s="31" t="s">
        <v>21</v>
      </c>
      <c r="C6" s="32">
        <f t="shared" ref="C6:C13" si="1">E6/D6</f>
        <v>1.430976011</v>
      </c>
      <c r="D6" s="33">
        <v>4745879.0</v>
      </c>
      <c r="E6" s="33">
        <v>6791239.0</v>
      </c>
      <c r="F6" s="34"/>
      <c r="G6" s="35">
        <f t="shared" ref="G6:G13" si="2">C6-F6</f>
        <v>1.430976011</v>
      </c>
      <c r="H6" s="36">
        <v>0.0336</v>
      </c>
    </row>
    <row r="7" ht="12.0" customHeight="1">
      <c r="A7" s="30" t="s">
        <v>20</v>
      </c>
      <c r="B7" s="31" t="s">
        <v>22</v>
      </c>
      <c r="C7" s="32">
        <f t="shared" si="1"/>
        <v>0.6949863291</v>
      </c>
      <c r="D7" s="33">
        <v>2229923.0</v>
      </c>
      <c r="E7" s="33">
        <v>1549766.0</v>
      </c>
      <c r="F7" s="37">
        <v>0.9</v>
      </c>
      <c r="G7" s="35">
        <f t="shared" si="2"/>
        <v>-0.2050136709</v>
      </c>
      <c r="H7" s="36">
        <v>0.0139</v>
      </c>
    </row>
    <row r="8" ht="12.0" customHeight="1">
      <c r="A8" s="30" t="s">
        <v>20</v>
      </c>
      <c r="B8" s="31" t="s">
        <v>23</v>
      </c>
      <c r="C8" s="32">
        <f t="shared" si="1"/>
        <v>0.03442964387</v>
      </c>
      <c r="D8" s="33">
        <v>1793774.0</v>
      </c>
      <c r="E8" s="33">
        <v>61759.0</v>
      </c>
      <c r="F8" s="37">
        <v>0.35</v>
      </c>
      <c r="G8" s="35">
        <f t="shared" si="2"/>
        <v>-0.3155703561</v>
      </c>
      <c r="H8" s="36">
        <v>8.0E-4</v>
      </c>
    </row>
    <row r="9" ht="12.0" customHeight="1">
      <c r="A9" s="30" t="s">
        <v>20</v>
      </c>
      <c r="B9" s="31" t="s">
        <v>24</v>
      </c>
      <c r="C9" s="32">
        <f t="shared" si="1"/>
        <v>1.436502515</v>
      </c>
      <c r="D9" s="33">
        <v>3774244.0</v>
      </c>
      <c r="E9" s="33">
        <v>5421711.0</v>
      </c>
      <c r="F9" s="37">
        <v>0.5</v>
      </c>
      <c r="G9" s="35">
        <f t="shared" si="2"/>
        <v>0.9365025155</v>
      </c>
      <c r="H9" s="36">
        <v>0.0328</v>
      </c>
    </row>
    <row r="10" ht="12.0" customHeight="1">
      <c r="A10" s="30" t="s">
        <v>20</v>
      </c>
      <c r="B10" s="31" t="s">
        <v>25</v>
      </c>
      <c r="C10" s="32">
        <f t="shared" si="1"/>
        <v>1.753765123</v>
      </c>
      <c r="D10" s="33">
        <v>4233726.0</v>
      </c>
      <c r="E10" s="33">
        <v>7424961.0</v>
      </c>
      <c r="F10" s="37">
        <v>0.5</v>
      </c>
      <c r="G10" s="35">
        <f t="shared" si="2"/>
        <v>1.253765123</v>
      </c>
      <c r="H10" s="36">
        <v>0.0399</v>
      </c>
    </row>
    <row r="11" ht="12.0" customHeight="1">
      <c r="A11" s="30" t="s">
        <v>20</v>
      </c>
      <c r="B11" s="31" t="s">
        <v>26</v>
      </c>
      <c r="C11" s="32">
        <f t="shared" si="1"/>
        <v>1.443506733</v>
      </c>
      <c r="D11" s="33">
        <v>4494987.0</v>
      </c>
      <c r="E11" s="33">
        <v>6488544.0</v>
      </c>
      <c r="F11" s="37">
        <v>0.5</v>
      </c>
      <c r="G11" s="35">
        <f t="shared" si="2"/>
        <v>0.9435067332</v>
      </c>
      <c r="H11" s="36">
        <v>0.0322</v>
      </c>
    </row>
    <row r="12" ht="12.0" customHeight="1">
      <c r="A12" s="30" t="s">
        <v>27</v>
      </c>
      <c r="B12" s="31" t="s">
        <v>28</v>
      </c>
      <c r="C12" s="32">
        <f t="shared" si="1"/>
        <v>1.216747663</v>
      </c>
      <c r="D12" s="33">
        <v>4689084.0</v>
      </c>
      <c r="E12" s="33">
        <v>5705432.0</v>
      </c>
      <c r="F12" s="37">
        <v>0.9</v>
      </c>
      <c r="G12" s="35">
        <f t="shared" si="2"/>
        <v>0.3167476633</v>
      </c>
      <c r="H12" s="36">
        <v>0.0262</v>
      </c>
    </row>
    <row r="13" ht="12.0" customHeight="1">
      <c r="A13" s="30" t="s">
        <v>27</v>
      </c>
      <c r="B13" s="31" t="s">
        <v>29</v>
      </c>
      <c r="C13" s="32">
        <f t="shared" si="1"/>
        <v>0.996036803</v>
      </c>
      <c r="D13" s="33">
        <v>4767111.0</v>
      </c>
      <c r="E13" s="33">
        <v>4748218.0</v>
      </c>
      <c r="F13" s="37">
        <v>0.7</v>
      </c>
      <c r="G13" s="35">
        <f t="shared" si="2"/>
        <v>0.296036803</v>
      </c>
      <c r="H13" s="36">
        <v>0.0211</v>
      </c>
    </row>
    <row r="14" ht="12.0" customHeight="1">
      <c r="A14" s="30" t="s">
        <v>27</v>
      </c>
      <c r="B14" s="31" t="s">
        <v>30</v>
      </c>
      <c r="C14" s="32"/>
      <c r="D14" s="38"/>
      <c r="E14" s="33"/>
      <c r="F14" s="37">
        <v>0.6</v>
      </c>
      <c r="G14" s="35"/>
      <c r="H14" s="36"/>
    </row>
    <row r="15" ht="12.0" customHeight="1">
      <c r="A15" s="30" t="s">
        <v>27</v>
      </c>
      <c r="B15" s="31" t="s">
        <v>31</v>
      </c>
      <c r="C15" s="32"/>
      <c r="D15" s="38"/>
      <c r="E15" s="33"/>
      <c r="F15" s="37">
        <v>0.5</v>
      </c>
      <c r="G15" s="35"/>
      <c r="H15" s="36"/>
    </row>
    <row r="16" ht="12.0" customHeight="1">
      <c r="A16" s="30" t="s">
        <v>27</v>
      </c>
      <c r="B16" s="31" t="s">
        <v>32</v>
      </c>
      <c r="C16" s="32"/>
      <c r="D16" s="38"/>
      <c r="E16" s="33"/>
      <c r="F16" s="37">
        <v>0.5</v>
      </c>
      <c r="G16" s="35"/>
      <c r="H16" s="3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5.25"/>
    <col customWidth="1" min="2" max="2" width="16.75"/>
    <col customWidth="1" min="3" max="3" width="14.5"/>
    <col customWidth="1" min="4" max="4" width="12.38"/>
    <col customWidth="1" min="5" max="5" width="9.13"/>
    <col customWidth="1" min="6" max="6" width="8.25"/>
    <col customWidth="1" min="7" max="7" width="8.0"/>
  </cols>
  <sheetData>
    <row r="1" ht="12.0" customHeight="1">
      <c r="A1" s="39" t="s">
        <v>0</v>
      </c>
      <c r="B1" s="40" t="s">
        <v>1</v>
      </c>
      <c r="C1" s="41" t="s">
        <v>2</v>
      </c>
      <c r="D1" s="42">
        <v>43466.0</v>
      </c>
      <c r="E1" s="43" t="s">
        <v>3</v>
      </c>
      <c r="F1" s="44" t="str">
        <f>HYPERLINK("https://www.eurocontrol.int/prudata/dashboard/metadata/minutes-of-en-route-atfm-delay-per-flight-ses-rp2/","En route ATFM delay")</f>
        <v>En route ATFM delay</v>
      </c>
      <c r="G1" s="45"/>
    </row>
    <row r="2" ht="12.0" customHeight="1">
      <c r="A2" s="46" t="s">
        <v>5</v>
      </c>
      <c r="B2" s="47">
        <f>ERT_ATFM_YY!B2</f>
        <v>46220</v>
      </c>
      <c r="C2" s="11" t="s">
        <v>6</v>
      </c>
      <c r="D2" s="48">
        <f>ERT_ATFM_YY!D2</f>
        <v>46203</v>
      </c>
      <c r="E2" s="49" t="s">
        <v>7</v>
      </c>
      <c r="F2" s="50" t="s">
        <v>8</v>
      </c>
      <c r="G2" s="51"/>
    </row>
    <row r="3" ht="13.5" customHeight="1">
      <c r="A3" s="52"/>
      <c r="B3" s="52"/>
      <c r="C3" s="52"/>
      <c r="D3" s="52"/>
      <c r="E3" s="52"/>
      <c r="F3" s="52"/>
      <c r="G3" s="52"/>
    </row>
    <row r="4" ht="12.0" customHeight="1">
      <c r="A4" s="53" t="s">
        <v>11</v>
      </c>
      <c r="B4" s="54"/>
      <c r="C4" s="54"/>
      <c r="D4" s="55" t="s">
        <v>9</v>
      </c>
      <c r="E4" s="56" t="s">
        <v>9</v>
      </c>
      <c r="F4" s="57"/>
    </row>
    <row r="5" ht="51.0" customHeight="1">
      <c r="A5" s="58" t="s">
        <v>33</v>
      </c>
      <c r="B5" s="58" t="s">
        <v>14</v>
      </c>
      <c r="C5" s="58" t="s">
        <v>15</v>
      </c>
      <c r="D5" s="58" t="s">
        <v>16</v>
      </c>
      <c r="E5" s="58" t="s">
        <v>34</v>
      </c>
      <c r="F5" s="58" t="s">
        <v>35</v>
      </c>
    </row>
    <row r="6" ht="12.0" customHeight="1">
      <c r="A6" s="59" t="s">
        <v>36</v>
      </c>
      <c r="B6" s="60">
        <f t="shared" ref="B6:B95" si="1">D6/C6</f>
        <v>0.4041344334</v>
      </c>
      <c r="C6" s="61">
        <v>699975.0</v>
      </c>
      <c r="D6" s="62">
        <v>282884.0</v>
      </c>
      <c r="E6" s="63"/>
      <c r="F6" s="64"/>
    </row>
    <row r="7" ht="12.0" customHeight="1">
      <c r="A7" s="59" t="s">
        <v>37</v>
      </c>
      <c r="B7" s="65">
        <f t="shared" si="1"/>
        <v>0.4933644225</v>
      </c>
      <c r="C7" s="66">
        <v>657893.0</v>
      </c>
      <c r="D7" s="67">
        <v>324581.0</v>
      </c>
      <c r="E7" s="63"/>
      <c r="F7" s="64"/>
    </row>
    <row r="8" ht="12.0" customHeight="1">
      <c r="A8" s="59" t="s">
        <v>38</v>
      </c>
      <c r="B8" s="65">
        <f t="shared" si="1"/>
        <v>1.012783337</v>
      </c>
      <c r="C8" s="66">
        <v>753872.0</v>
      </c>
      <c r="D8" s="67">
        <v>763509.0</v>
      </c>
      <c r="E8" s="63"/>
      <c r="F8" s="64"/>
    </row>
    <row r="9" ht="12.0" customHeight="1">
      <c r="A9" s="59" t="s">
        <v>39</v>
      </c>
      <c r="B9" s="65">
        <f t="shared" si="1"/>
        <v>1.148831511</v>
      </c>
      <c r="C9" s="67">
        <v>815412.0</v>
      </c>
      <c r="D9" s="67">
        <v>936771.0</v>
      </c>
      <c r="E9" s="63"/>
      <c r="F9" s="64"/>
    </row>
    <row r="10" ht="12.0" customHeight="1">
      <c r="A10" s="59" t="s">
        <v>40</v>
      </c>
      <c r="B10" s="65">
        <f t="shared" si="1"/>
        <v>1.914318462</v>
      </c>
      <c r="C10" s="67">
        <v>886422.0</v>
      </c>
      <c r="D10" s="67">
        <v>1696894.0</v>
      </c>
      <c r="E10" s="63"/>
      <c r="F10" s="64"/>
    </row>
    <row r="11" ht="12.0" customHeight="1">
      <c r="A11" s="59" t="s">
        <v>41</v>
      </c>
      <c r="B11" s="65">
        <f t="shared" si="1"/>
        <v>2.988936024</v>
      </c>
      <c r="C11" s="67">
        <v>932305.0</v>
      </c>
      <c r="D11" s="67">
        <v>2786600.0</v>
      </c>
      <c r="E11" s="63"/>
      <c r="F11" s="64"/>
    </row>
    <row r="12" ht="12.0" customHeight="1">
      <c r="A12" s="59" t="s">
        <v>42</v>
      </c>
      <c r="B12" s="65">
        <f t="shared" si="1"/>
        <v>3.369078543</v>
      </c>
      <c r="C12" s="67">
        <v>982444.0</v>
      </c>
      <c r="D12" s="67">
        <v>3309931.0</v>
      </c>
      <c r="E12" s="68" t="s">
        <v>9</v>
      </c>
      <c r="F12" s="64"/>
    </row>
    <row r="13" ht="12.0" customHeight="1">
      <c r="A13" s="59" t="s">
        <v>43</v>
      </c>
      <c r="B13" s="65">
        <f t="shared" si="1"/>
        <v>2.808366039</v>
      </c>
      <c r="C13" s="67">
        <v>970256.0</v>
      </c>
      <c r="D13" s="67">
        <v>2724834.0</v>
      </c>
      <c r="E13" s="63"/>
      <c r="F13" s="64"/>
    </row>
    <row r="14" ht="12.0" customHeight="1">
      <c r="A14" s="59" t="s">
        <v>44</v>
      </c>
      <c r="B14" s="65">
        <f t="shared" si="1"/>
        <v>1.895806678</v>
      </c>
      <c r="C14" s="67">
        <v>932411.0</v>
      </c>
      <c r="D14" s="67">
        <v>1767671.0</v>
      </c>
      <c r="E14" s="63"/>
      <c r="F14" s="64"/>
    </row>
    <row r="15" ht="12.0" customHeight="1">
      <c r="A15" s="59" t="s">
        <v>45</v>
      </c>
      <c r="B15" s="65">
        <f t="shared" si="1"/>
        <v>1.049598995</v>
      </c>
      <c r="C15" s="67">
        <v>880038.0</v>
      </c>
      <c r="D15" s="67">
        <v>923687.0</v>
      </c>
      <c r="E15" s="63"/>
      <c r="F15" s="64"/>
    </row>
    <row r="16" ht="12.0" customHeight="1">
      <c r="A16" s="59" t="s">
        <v>46</v>
      </c>
      <c r="B16" s="65">
        <f t="shared" si="1"/>
        <v>0.3515899995</v>
      </c>
      <c r="C16" s="67">
        <v>713365.0</v>
      </c>
      <c r="D16" s="67">
        <v>250812.0</v>
      </c>
      <c r="E16" s="63"/>
      <c r="F16" s="64"/>
    </row>
    <row r="17" ht="12.0" customHeight="1">
      <c r="A17" s="59" t="s">
        <v>47</v>
      </c>
      <c r="B17" s="69">
        <f t="shared" si="1"/>
        <v>1.297685975</v>
      </c>
      <c r="C17" s="70">
        <v>709543.0</v>
      </c>
      <c r="D17" s="70">
        <v>920764.0</v>
      </c>
      <c r="E17" s="71"/>
      <c r="F17" s="64"/>
    </row>
    <row r="18" ht="12.0" customHeight="1">
      <c r="A18" s="59" t="s">
        <v>48</v>
      </c>
      <c r="B18" s="60">
        <f t="shared" si="1"/>
        <v>0.5179546649</v>
      </c>
      <c r="C18" s="62">
        <v>700208.0</v>
      </c>
      <c r="D18" s="62">
        <v>362676.0</v>
      </c>
      <c r="E18" s="72"/>
      <c r="F18" s="73"/>
    </row>
    <row r="19" ht="12.0" customHeight="1">
      <c r="A19" s="59" t="s">
        <v>49</v>
      </c>
      <c r="B19" s="65">
        <f t="shared" si="1"/>
        <v>0.8578355891</v>
      </c>
      <c r="C19" s="67">
        <v>666306.0</v>
      </c>
      <c r="D19" s="67">
        <v>571581.0</v>
      </c>
      <c r="E19" s="65"/>
      <c r="F19" s="74"/>
    </row>
    <row r="20" ht="12.0" customHeight="1">
      <c r="A20" s="59" t="s">
        <v>50</v>
      </c>
      <c r="B20" s="65">
        <f t="shared" si="1"/>
        <v>1.374425536</v>
      </c>
      <c r="C20" s="67">
        <v>443239.0</v>
      </c>
      <c r="D20" s="67">
        <v>609199.0</v>
      </c>
      <c r="E20" s="65"/>
      <c r="F20" s="74"/>
    </row>
    <row r="21" ht="12.0" customHeight="1">
      <c r="A21" s="59" t="s">
        <v>51</v>
      </c>
      <c r="B21" s="65">
        <f t="shared" si="1"/>
        <v>0.001553583396</v>
      </c>
      <c r="C21" s="67">
        <v>98482.0</v>
      </c>
      <c r="D21" s="67">
        <v>153.0</v>
      </c>
      <c r="E21" s="65"/>
      <c r="F21" s="74"/>
    </row>
    <row r="22" ht="12.0" customHeight="1">
      <c r="A22" s="59" t="s">
        <v>52</v>
      </c>
      <c r="B22" s="65">
        <f t="shared" si="1"/>
        <v>0.02419386359</v>
      </c>
      <c r="C22" s="67">
        <v>127925.0</v>
      </c>
      <c r="D22" s="67">
        <v>3095.0</v>
      </c>
      <c r="E22" s="65"/>
      <c r="F22" s="74"/>
    </row>
    <row r="23" ht="12.0" customHeight="1">
      <c r="A23" s="59" t="s">
        <v>53</v>
      </c>
      <c r="B23" s="65">
        <f t="shared" si="1"/>
        <v>0.01580281065</v>
      </c>
      <c r="C23" s="67">
        <v>193763.0</v>
      </c>
      <c r="D23" s="67">
        <v>3062.0</v>
      </c>
      <c r="E23" s="65"/>
      <c r="F23" s="74"/>
    </row>
    <row r="24" ht="12.0" customHeight="1">
      <c r="A24" s="59" t="s">
        <v>54</v>
      </c>
      <c r="B24" s="65">
        <f t="shared" si="1"/>
        <v>0.01835972393</v>
      </c>
      <c r="C24" s="67">
        <v>388459.0</v>
      </c>
      <c r="D24" s="67">
        <v>7132.0</v>
      </c>
      <c r="E24" s="65"/>
      <c r="F24" s="74"/>
    </row>
    <row r="25" ht="12.0" customHeight="1">
      <c r="A25" s="59" t="s">
        <v>55</v>
      </c>
      <c r="B25" s="65">
        <f t="shared" si="1"/>
        <v>0.01736281183</v>
      </c>
      <c r="C25" s="67">
        <v>473656.0</v>
      </c>
      <c r="D25" s="67">
        <v>8224.0</v>
      </c>
      <c r="E25" s="65"/>
      <c r="F25" s="74"/>
    </row>
    <row r="26" ht="12.0" customHeight="1">
      <c r="A26" s="59" t="s">
        <v>56</v>
      </c>
      <c r="B26" s="65">
        <f t="shared" si="1"/>
        <v>0.007348057912</v>
      </c>
      <c r="C26" s="67">
        <v>421608.0</v>
      </c>
      <c r="D26" s="67">
        <v>3098.0</v>
      </c>
      <c r="E26" s="65"/>
      <c r="F26" s="74"/>
    </row>
    <row r="27" ht="12.0" customHeight="1">
      <c r="A27" s="59" t="s">
        <v>57</v>
      </c>
      <c r="B27" s="65">
        <f t="shared" si="1"/>
        <v>0.0254128384</v>
      </c>
      <c r="C27" s="67">
        <v>374299.0</v>
      </c>
      <c r="D27" s="67">
        <v>9512.0</v>
      </c>
      <c r="E27" s="65"/>
      <c r="F27" s="74"/>
    </row>
    <row r="28" ht="12.0" customHeight="1">
      <c r="A28" s="59" t="s">
        <v>58</v>
      </c>
      <c r="B28" s="65">
        <f t="shared" si="1"/>
        <v>0.01331426098</v>
      </c>
      <c r="C28" s="67">
        <v>265655.0</v>
      </c>
      <c r="D28" s="67">
        <v>3537.0</v>
      </c>
      <c r="E28" s="65"/>
      <c r="F28" s="74"/>
    </row>
    <row r="29" ht="12.0" customHeight="1">
      <c r="A29" s="59" t="s">
        <v>59</v>
      </c>
      <c r="B29" s="69">
        <f t="shared" si="1"/>
        <v>0.005765633256</v>
      </c>
      <c r="C29" s="70">
        <v>280108.0</v>
      </c>
      <c r="D29" s="70">
        <v>1615.0</v>
      </c>
      <c r="E29" s="69"/>
      <c r="F29" s="75"/>
    </row>
    <row r="30" ht="12.0" customHeight="1">
      <c r="A30" s="59" t="s">
        <v>60</v>
      </c>
      <c r="B30" s="60">
        <f t="shared" si="1"/>
        <v>0.02086406998</v>
      </c>
      <c r="C30" s="62">
        <v>248753.0</v>
      </c>
      <c r="D30" s="62">
        <v>5190.0</v>
      </c>
      <c r="E30" s="72"/>
      <c r="F30" s="76"/>
    </row>
    <row r="31" ht="12.0" customHeight="1">
      <c r="A31" s="59" t="s">
        <v>61</v>
      </c>
      <c r="B31" s="65">
        <f t="shared" si="1"/>
        <v>0.03576514533</v>
      </c>
      <c r="C31" s="67">
        <v>214175.0</v>
      </c>
      <c r="D31" s="67">
        <v>7660.0</v>
      </c>
      <c r="E31" s="65"/>
      <c r="F31" s="74"/>
    </row>
    <row r="32" ht="12.0" customHeight="1">
      <c r="A32" s="59" t="s">
        <v>62</v>
      </c>
      <c r="B32" s="60">
        <f t="shared" si="1"/>
        <v>0.02954633341</v>
      </c>
      <c r="C32" s="67">
        <v>261183.0</v>
      </c>
      <c r="D32" s="67">
        <v>7717.0</v>
      </c>
      <c r="E32" s="65"/>
      <c r="F32" s="74"/>
    </row>
    <row r="33" ht="12.0" customHeight="1">
      <c r="A33" s="59" t="s">
        <v>63</v>
      </c>
      <c r="B33" s="60">
        <f t="shared" si="1"/>
        <v>0.01548864461</v>
      </c>
      <c r="C33" s="67">
        <v>282465.0</v>
      </c>
      <c r="D33" s="67">
        <v>4375.0</v>
      </c>
      <c r="E33" s="65"/>
      <c r="F33" s="74"/>
    </row>
    <row r="34" ht="12.0" customHeight="1">
      <c r="A34" s="59" t="s">
        <v>64</v>
      </c>
      <c r="B34" s="60">
        <f t="shared" si="1"/>
        <v>0.02489684698</v>
      </c>
      <c r="C34" s="67">
        <v>335424.0</v>
      </c>
      <c r="D34" s="67">
        <v>8351.0</v>
      </c>
      <c r="E34" s="65"/>
      <c r="F34" s="74"/>
    </row>
    <row r="35" ht="12.0" customHeight="1">
      <c r="A35" s="59" t="s">
        <v>65</v>
      </c>
      <c r="B35" s="60">
        <f t="shared" si="1"/>
        <v>0.0698667918</v>
      </c>
      <c r="C35" s="67">
        <v>451774.0</v>
      </c>
      <c r="D35" s="67">
        <v>31564.0</v>
      </c>
      <c r="E35" s="65"/>
      <c r="F35" s="74"/>
    </row>
    <row r="36" ht="12.0" customHeight="1">
      <c r="A36" s="59" t="s">
        <v>66</v>
      </c>
      <c r="B36" s="60">
        <f t="shared" si="1"/>
        <v>0.7470127697</v>
      </c>
      <c r="C36" s="67">
        <v>626249.0</v>
      </c>
      <c r="D36" s="67">
        <v>467816.0</v>
      </c>
      <c r="E36" s="65"/>
      <c r="F36" s="74"/>
    </row>
    <row r="37" ht="12.0" customHeight="1">
      <c r="A37" s="59" t="s">
        <v>67</v>
      </c>
      <c r="B37" s="60">
        <f t="shared" si="1"/>
        <v>0.7516791286</v>
      </c>
      <c r="C37" s="67">
        <v>673117.0</v>
      </c>
      <c r="D37" s="67">
        <v>505968.0</v>
      </c>
      <c r="E37" s="65"/>
      <c r="F37" s="74"/>
    </row>
    <row r="38" ht="12.0" customHeight="1">
      <c r="A38" s="59" t="s">
        <v>68</v>
      </c>
      <c r="B38" s="60">
        <f t="shared" si="1"/>
        <v>0.4836262446</v>
      </c>
      <c r="C38" s="67">
        <v>643255.0</v>
      </c>
      <c r="D38" s="67">
        <v>311095.0</v>
      </c>
      <c r="E38" s="65"/>
      <c r="F38" s="74"/>
    </row>
    <row r="39" ht="12.0" customHeight="1">
      <c r="A39" s="59" t="s">
        <v>69</v>
      </c>
      <c r="B39" s="60">
        <f t="shared" si="1"/>
        <v>0.3350536015</v>
      </c>
      <c r="C39" s="67">
        <v>634591.0</v>
      </c>
      <c r="D39" s="67">
        <v>212622.0</v>
      </c>
      <c r="E39" s="65"/>
      <c r="F39" s="74"/>
    </row>
    <row r="40" ht="12.0" customHeight="1">
      <c r="A40" s="59" t="s">
        <v>70</v>
      </c>
      <c r="B40" s="60">
        <f t="shared" si="1"/>
        <v>0.1168186673</v>
      </c>
      <c r="C40" s="67">
        <v>547695.0</v>
      </c>
      <c r="D40" s="67">
        <v>63981.0</v>
      </c>
      <c r="E40" s="65"/>
      <c r="F40" s="74"/>
    </row>
    <row r="41" ht="12.0" customHeight="1">
      <c r="A41" s="59" t="s">
        <v>71</v>
      </c>
      <c r="B41" s="77">
        <f t="shared" si="1"/>
        <v>0.29345768</v>
      </c>
      <c r="C41" s="70">
        <v>552434.0</v>
      </c>
      <c r="D41" s="70">
        <v>162116.0</v>
      </c>
      <c r="E41" s="65"/>
      <c r="F41" s="74"/>
    </row>
    <row r="42" ht="12.0" customHeight="1">
      <c r="A42" s="59" t="s">
        <v>72</v>
      </c>
      <c r="B42" s="60">
        <f t="shared" si="1"/>
        <v>0.1678644785</v>
      </c>
      <c r="C42" s="62">
        <v>478094.0</v>
      </c>
      <c r="D42" s="62">
        <v>80255.0</v>
      </c>
      <c r="E42" s="72"/>
      <c r="F42" s="76"/>
    </row>
    <row r="43" ht="12.0" customHeight="1">
      <c r="A43" s="59" t="s">
        <v>73</v>
      </c>
      <c r="B43" s="65">
        <f t="shared" si="1"/>
        <v>0.1864517896</v>
      </c>
      <c r="C43" s="67">
        <v>463707.0</v>
      </c>
      <c r="D43" s="67">
        <v>86459.0</v>
      </c>
      <c r="E43" s="65"/>
      <c r="F43" s="74"/>
    </row>
    <row r="44" ht="12.0" customHeight="1">
      <c r="A44" s="59" t="s">
        <v>74</v>
      </c>
      <c r="B44" s="65">
        <f t="shared" si="1"/>
        <v>0.3268656819</v>
      </c>
      <c r="C44" s="67">
        <v>580324.0</v>
      </c>
      <c r="D44" s="67">
        <v>189688.0</v>
      </c>
      <c r="E44" s="65"/>
      <c r="F44" s="74"/>
    </row>
    <row r="45" ht="12.0" customHeight="1">
      <c r="A45" s="59" t="s">
        <v>75</v>
      </c>
      <c r="B45" s="65">
        <f t="shared" si="1"/>
        <v>1.400135631</v>
      </c>
      <c r="C45" s="67">
        <v>675361.0</v>
      </c>
      <c r="D45" s="67">
        <v>945597.0</v>
      </c>
      <c r="E45" s="65"/>
      <c r="F45" s="74"/>
    </row>
    <row r="46" ht="12.0" customHeight="1">
      <c r="A46" s="59" t="s">
        <v>76</v>
      </c>
      <c r="B46" s="65">
        <f t="shared" si="1"/>
        <v>2.080701982</v>
      </c>
      <c r="C46" s="67">
        <v>769535.0</v>
      </c>
      <c r="D46" s="67">
        <v>1601173.0</v>
      </c>
      <c r="E46" s="65"/>
      <c r="F46" s="74"/>
    </row>
    <row r="47" ht="12.0" customHeight="1">
      <c r="A47" s="59" t="s">
        <v>77</v>
      </c>
      <c r="B47" s="65">
        <f t="shared" si="1"/>
        <v>3.594616992</v>
      </c>
      <c r="C47" s="67">
        <v>807281.0</v>
      </c>
      <c r="D47" s="67">
        <v>2901866.0</v>
      </c>
      <c r="E47" s="65"/>
      <c r="F47" s="74"/>
    </row>
    <row r="48" ht="12.0" customHeight="1">
      <c r="A48" s="59" t="s">
        <v>78</v>
      </c>
      <c r="B48" s="65">
        <f t="shared" si="1"/>
        <v>3.260962316</v>
      </c>
      <c r="C48" s="67">
        <v>856434.0</v>
      </c>
      <c r="D48" s="67">
        <v>2792799.0</v>
      </c>
      <c r="E48" s="65"/>
      <c r="F48" s="74"/>
    </row>
    <row r="49" ht="12.0" customHeight="1">
      <c r="A49" s="59" t="s">
        <v>79</v>
      </c>
      <c r="B49" s="65">
        <f t="shared" si="1"/>
        <v>2.523595948</v>
      </c>
      <c r="C49" s="67">
        <v>853494.0</v>
      </c>
      <c r="D49" s="67">
        <v>2153874.0</v>
      </c>
      <c r="E49" s="65"/>
      <c r="F49" s="74"/>
    </row>
    <row r="50" ht="12.0" customHeight="1">
      <c r="A50" s="59" t="s">
        <v>80</v>
      </c>
      <c r="B50" s="65">
        <f t="shared" si="1"/>
        <v>2.456896605</v>
      </c>
      <c r="C50" s="67">
        <v>811247.0</v>
      </c>
      <c r="D50" s="67">
        <v>1993150.0</v>
      </c>
      <c r="E50" s="65"/>
      <c r="F50" s="74"/>
    </row>
    <row r="51" ht="12.0" customHeight="1">
      <c r="A51" s="59" t="s">
        <v>81</v>
      </c>
      <c r="B51" s="65">
        <f t="shared" si="1"/>
        <v>1.219841009</v>
      </c>
      <c r="C51" s="67">
        <v>773882.0</v>
      </c>
      <c r="D51" s="67">
        <v>944013.0</v>
      </c>
      <c r="E51" s="65"/>
      <c r="F51" s="74"/>
    </row>
    <row r="52" ht="12.0" customHeight="1">
      <c r="A52" s="59" t="s">
        <v>82</v>
      </c>
      <c r="B52" s="65">
        <f t="shared" si="1"/>
        <v>0.488293392</v>
      </c>
      <c r="C52" s="67">
        <v>616404.0</v>
      </c>
      <c r="D52" s="67">
        <v>300986.0</v>
      </c>
      <c r="E52" s="65"/>
      <c r="F52" s="74"/>
    </row>
    <row r="53" ht="12.0" customHeight="1">
      <c r="A53" s="59" t="s">
        <v>83</v>
      </c>
      <c r="B53" s="69">
        <f t="shared" si="1"/>
        <v>0.684113007</v>
      </c>
      <c r="C53" s="70">
        <v>616882.0</v>
      </c>
      <c r="D53" s="70">
        <v>422017.0</v>
      </c>
      <c r="E53" s="65"/>
      <c r="F53" s="74"/>
    </row>
    <row r="54" ht="12.0" customHeight="1">
      <c r="A54" s="59" t="s">
        <v>84</v>
      </c>
      <c r="B54" s="60">
        <f t="shared" si="1"/>
        <v>0.3051586418</v>
      </c>
      <c r="C54" s="62">
        <v>597037.0</v>
      </c>
      <c r="D54" s="62">
        <v>182191.0</v>
      </c>
      <c r="E54" s="72"/>
      <c r="F54" s="73">
        <v>1.0</v>
      </c>
    </row>
    <row r="55" ht="12.0" customHeight="1">
      <c r="A55" s="59" t="s">
        <v>85</v>
      </c>
      <c r="B55" s="65">
        <f t="shared" si="1"/>
        <v>0.6111623746</v>
      </c>
      <c r="C55" s="67">
        <v>567872.0</v>
      </c>
      <c r="D55" s="67">
        <v>347062.0</v>
      </c>
      <c r="E55" s="65"/>
      <c r="F55" s="74">
        <v>1.0</v>
      </c>
    </row>
    <row r="56" ht="12.0" customHeight="1">
      <c r="A56" s="59" t="s">
        <v>86</v>
      </c>
      <c r="B56" s="65">
        <f t="shared" si="1"/>
        <v>2.335165838</v>
      </c>
      <c r="C56" s="67">
        <v>662663.0</v>
      </c>
      <c r="D56" s="67">
        <v>1547428.0</v>
      </c>
      <c r="E56" s="65"/>
      <c r="F56" s="74">
        <v>1.0</v>
      </c>
    </row>
    <row r="57" ht="12.0" customHeight="1">
      <c r="A57" s="59" t="s">
        <v>87</v>
      </c>
      <c r="B57" s="65">
        <f t="shared" si="1"/>
        <v>2.052073357</v>
      </c>
      <c r="C57" s="67">
        <v>731929.0</v>
      </c>
      <c r="D57" s="67">
        <v>1501972.0</v>
      </c>
      <c r="E57" s="65"/>
      <c r="F57" s="74">
        <v>1.0</v>
      </c>
    </row>
    <row r="58" ht="12.0" customHeight="1">
      <c r="A58" s="59" t="s">
        <v>88</v>
      </c>
      <c r="B58" s="65">
        <f t="shared" si="1"/>
        <v>1.734733059</v>
      </c>
      <c r="C58" s="67">
        <v>814112.0</v>
      </c>
      <c r="D58" s="67">
        <v>1412267.0</v>
      </c>
      <c r="E58" s="65"/>
      <c r="F58" s="74">
        <v>1.0</v>
      </c>
    </row>
    <row r="59" ht="12.0" customHeight="1">
      <c r="A59" s="59" t="s">
        <v>89</v>
      </c>
      <c r="B59" s="65">
        <f t="shared" si="1"/>
        <v>2.811579409</v>
      </c>
      <c r="C59" s="67">
        <v>860113.0</v>
      </c>
      <c r="D59" s="67">
        <v>2418276.0</v>
      </c>
      <c r="E59" s="65"/>
      <c r="F59" s="74">
        <v>1.0</v>
      </c>
    </row>
    <row r="60" ht="12.0" customHeight="1">
      <c r="A60" s="59" t="s">
        <v>90</v>
      </c>
      <c r="B60" s="65">
        <f t="shared" si="1"/>
        <v>3.219138936</v>
      </c>
      <c r="C60" s="67">
        <v>914032.0</v>
      </c>
      <c r="D60" s="67">
        <v>2942396.0</v>
      </c>
      <c r="E60" s="65"/>
      <c r="F60" s="74">
        <v>1.0</v>
      </c>
    </row>
    <row r="61" ht="12.0" customHeight="1">
      <c r="A61" s="59" t="s">
        <v>91</v>
      </c>
      <c r="B61" s="65">
        <f t="shared" si="1"/>
        <v>2.815165044</v>
      </c>
      <c r="C61" s="67">
        <v>905121.0</v>
      </c>
      <c r="D61" s="67">
        <v>2548065.0</v>
      </c>
      <c r="E61" s="65"/>
      <c r="F61" s="74">
        <v>1.0</v>
      </c>
    </row>
    <row r="62" ht="12.0" customHeight="1">
      <c r="A62" s="59" t="s">
        <v>92</v>
      </c>
      <c r="B62" s="65">
        <f t="shared" si="1"/>
        <v>1.901974394</v>
      </c>
      <c r="C62" s="67">
        <v>870191.0</v>
      </c>
      <c r="D62" s="67">
        <v>1655081.0</v>
      </c>
      <c r="E62" s="65"/>
      <c r="F62" s="74">
        <v>1.0</v>
      </c>
    </row>
    <row r="63" ht="12.0" customHeight="1">
      <c r="A63" s="59" t="s">
        <v>93</v>
      </c>
      <c r="B63" s="65">
        <f t="shared" si="1"/>
        <v>1.497203313</v>
      </c>
      <c r="C63" s="67">
        <v>835274.0</v>
      </c>
      <c r="D63" s="67">
        <v>1250575.0</v>
      </c>
      <c r="E63" s="65"/>
      <c r="F63" s="74">
        <v>1.0</v>
      </c>
    </row>
    <row r="64" ht="12.0" customHeight="1">
      <c r="A64" s="59" t="s">
        <v>94</v>
      </c>
      <c r="B64" s="65">
        <f t="shared" si="1"/>
        <v>0.7708645685</v>
      </c>
      <c r="C64" s="67">
        <v>657646.0</v>
      </c>
      <c r="D64" s="67">
        <v>506956.0</v>
      </c>
      <c r="E64" s="65"/>
      <c r="F64" s="74">
        <v>1.0</v>
      </c>
    </row>
    <row r="65" ht="12.0" customHeight="1">
      <c r="A65" s="59" t="s">
        <v>95</v>
      </c>
      <c r="B65" s="69">
        <f t="shared" si="1"/>
        <v>0.6036431122</v>
      </c>
      <c r="C65" s="70">
        <v>658997.0</v>
      </c>
      <c r="D65" s="70">
        <v>397799.0</v>
      </c>
      <c r="E65" s="65"/>
      <c r="F65" s="74">
        <v>1.0</v>
      </c>
    </row>
    <row r="66" ht="12.0" customHeight="1">
      <c r="A66" s="59" t="s">
        <v>96</v>
      </c>
      <c r="B66" s="60">
        <f t="shared" si="1"/>
        <v>0.4424622971</v>
      </c>
      <c r="C66" s="62">
        <v>625416.0</v>
      </c>
      <c r="D66" s="62">
        <v>276723.0</v>
      </c>
      <c r="E66" s="72"/>
      <c r="F66" s="73">
        <v>1.0</v>
      </c>
    </row>
    <row r="67" ht="12.0" customHeight="1">
      <c r="A67" s="59" t="s">
        <v>97</v>
      </c>
      <c r="B67" s="65">
        <f t="shared" si="1"/>
        <v>0.3734562194</v>
      </c>
      <c r="C67" s="67">
        <v>616506.0</v>
      </c>
      <c r="D67" s="67">
        <v>230238.0</v>
      </c>
      <c r="E67" s="65"/>
      <c r="F67" s="74">
        <v>1.0</v>
      </c>
    </row>
    <row r="68" ht="12.0" customHeight="1">
      <c r="A68" s="59" t="s">
        <v>98</v>
      </c>
      <c r="B68" s="65">
        <f t="shared" si="1"/>
        <v>0.5594933823</v>
      </c>
      <c r="C68" s="67">
        <v>701910.0</v>
      </c>
      <c r="D68" s="67">
        <v>392714.0</v>
      </c>
      <c r="E68" s="65"/>
      <c r="F68" s="74">
        <v>1.0</v>
      </c>
    </row>
    <row r="69" ht="12.0" customHeight="1">
      <c r="A69" s="59" t="s">
        <v>99</v>
      </c>
      <c r="B69" s="65">
        <f t="shared" si="1"/>
        <v>0.60922087</v>
      </c>
      <c r="C69" s="67">
        <v>780794.0</v>
      </c>
      <c r="D69" s="67">
        <v>475676.0</v>
      </c>
      <c r="E69" s="65"/>
      <c r="F69" s="74">
        <v>1.0</v>
      </c>
    </row>
    <row r="70" ht="12.0" customHeight="1">
      <c r="A70" s="59" t="s">
        <v>100</v>
      </c>
      <c r="B70" s="65">
        <f t="shared" si="1"/>
        <v>1.680132592</v>
      </c>
      <c r="C70" s="67">
        <v>867325.0</v>
      </c>
      <c r="D70" s="67">
        <v>1457221.0</v>
      </c>
      <c r="E70" s="65"/>
      <c r="F70" s="74">
        <v>1.0</v>
      </c>
    </row>
    <row r="71" ht="12.0" customHeight="1">
      <c r="A71" s="59" t="s">
        <v>101</v>
      </c>
      <c r="B71" s="65">
        <f t="shared" si="1"/>
        <v>4.033719586</v>
      </c>
      <c r="C71" s="67">
        <v>903036.0</v>
      </c>
      <c r="D71" s="67">
        <v>3642594.0</v>
      </c>
      <c r="E71" s="65"/>
      <c r="F71" s="74">
        <v>1.0</v>
      </c>
      <c r="G71" s="78" t="s">
        <v>9</v>
      </c>
    </row>
    <row r="72" ht="12.0" customHeight="1">
      <c r="A72" s="59" t="s">
        <v>102</v>
      </c>
      <c r="B72" s="65">
        <f t="shared" si="1"/>
        <v>5.801750683</v>
      </c>
      <c r="C72" s="67">
        <v>953799.0</v>
      </c>
      <c r="D72" s="67">
        <v>5533704.0</v>
      </c>
      <c r="E72" s="65"/>
      <c r="F72" s="74">
        <v>1.0</v>
      </c>
    </row>
    <row r="73" ht="12.0" customHeight="1">
      <c r="A73" s="59" t="s">
        <v>103</v>
      </c>
      <c r="B73" s="65">
        <f t="shared" si="1"/>
        <v>4.353791676</v>
      </c>
      <c r="C73" s="67">
        <v>945189.0</v>
      </c>
      <c r="D73" s="67">
        <v>4115156.0</v>
      </c>
      <c r="E73" s="65"/>
      <c r="F73" s="74">
        <v>1.0</v>
      </c>
    </row>
    <row r="74" ht="12.0" customHeight="1">
      <c r="A74" s="59" t="s">
        <v>104</v>
      </c>
      <c r="B74" s="65">
        <f t="shared" si="1"/>
        <v>2.561973507</v>
      </c>
      <c r="C74" s="67">
        <v>905758.0</v>
      </c>
      <c r="D74" s="67">
        <v>2320528.0</v>
      </c>
      <c r="E74" s="65"/>
      <c r="F74" s="74">
        <v>1.0</v>
      </c>
    </row>
    <row r="75" ht="12.0" customHeight="1">
      <c r="A75" s="59" t="s">
        <v>105</v>
      </c>
      <c r="B75" s="65">
        <f t="shared" si="1"/>
        <v>1.529953699</v>
      </c>
      <c r="C75" s="67">
        <v>867372.0</v>
      </c>
      <c r="D75" s="67">
        <v>1327039.0</v>
      </c>
      <c r="E75" s="65"/>
      <c r="F75" s="74">
        <v>1.0</v>
      </c>
    </row>
    <row r="76" ht="12.0" customHeight="1">
      <c r="A76" s="59" t="s">
        <v>106</v>
      </c>
      <c r="B76" s="65">
        <f t="shared" si="1"/>
        <v>0.7072755251</v>
      </c>
      <c r="C76" s="67">
        <v>686246.0</v>
      </c>
      <c r="D76" s="67">
        <v>485365.0</v>
      </c>
      <c r="E76" s="65"/>
      <c r="F76" s="74">
        <v>1.0</v>
      </c>
    </row>
    <row r="77" ht="12.0" customHeight="1">
      <c r="A77" s="59" t="s">
        <v>107</v>
      </c>
      <c r="B77" s="69">
        <f t="shared" si="1"/>
        <v>0.7805587792</v>
      </c>
      <c r="C77" s="70">
        <v>692796.0</v>
      </c>
      <c r="D77" s="70">
        <v>540768.0</v>
      </c>
      <c r="E77" s="65"/>
      <c r="F77" s="75">
        <v>1.0</v>
      </c>
    </row>
    <row r="78" ht="12.0" customHeight="1">
      <c r="A78" s="79" t="s">
        <v>108</v>
      </c>
      <c r="B78" s="60">
        <f t="shared" si="1"/>
        <v>0.4683287446</v>
      </c>
      <c r="C78" s="62">
        <v>657410.0</v>
      </c>
      <c r="D78" s="62">
        <v>307884.0</v>
      </c>
      <c r="E78" s="72"/>
      <c r="F78" s="73">
        <v>1.0</v>
      </c>
    </row>
    <row r="79" ht="12.0" customHeight="1">
      <c r="A79" s="79" t="s">
        <v>109</v>
      </c>
      <c r="B79" s="65">
        <f t="shared" si="1"/>
        <v>0.4629209697</v>
      </c>
      <c r="C79" s="67">
        <v>635022.0</v>
      </c>
      <c r="D79" s="67">
        <v>293965.0</v>
      </c>
      <c r="E79" s="65"/>
      <c r="F79" s="74">
        <v>1.0</v>
      </c>
    </row>
    <row r="80" ht="12.0" customHeight="1">
      <c r="A80" s="79" t="s">
        <v>110</v>
      </c>
      <c r="B80" s="65">
        <f t="shared" si="1"/>
        <v>0.5054829112</v>
      </c>
      <c r="C80" s="67">
        <v>737382.0</v>
      </c>
      <c r="D80" s="67">
        <v>372734.0</v>
      </c>
      <c r="E80" s="65"/>
      <c r="F80" s="74">
        <v>1.0</v>
      </c>
    </row>
    <row r="81" ht="12.0" customHeight="1">
      <c r="A81" s="79" t="s">
        <v>111</v>
      </c>
      <c r="B81" s="65">
        <f t="shared" si="1"/>
        <v>1.088589441</v>
      </c>
      <c r="C81" s="67">
        <v>824850.0</v>
      </c>
      <c r="D81" s="67">
        <v>897923.0</v>
      </c>
      <c r="E81" s="65"/>
      <c r="F81" s="74">
        <v>1.0</v>
      </c>
    </row>
    <row r="82" ht="12.0" customHeight="1">
      <c r="A82" s="79" t="s">
        <v>112</v>
      </c>
      <c r="B82" s="65">
        <f t="shared" si="1"/>
        <v>1.670324927</v>
      </c>
      <c r="C82" s="67">
        <v>898879.0</v>
      </c>
      <c r="D82" s="67">
        <v>1501420.0</v>
      </c>
      <c r="E82" s="65"/>
      <c r="F82" s="74">
        <v>1.0</v>
      </c>
    </row>
    <row r="83" ht="12.0" customHeight="1">
      <c r="A83" s="79" t="s">
        <v>113</v>
      </c>
      <c r="B83" s="65">
        <f t="shared" si="1"/>
        <v>2.521963228</v>
      </c>
      <c r="C83" s="67">
        <v>935541.0</v>
      </c>
      <c r="D83" s="67">
        <v>2359400.0</v>
      </c>
      <c r="E83" s="65"/>
      <c r="F83" s="74">
        <v>1.0</v>
      </c>
    </row>
    <row r="84" ht="12.0" customHeight="1">
      <c r="A84" s="79" t="s">
        <v>114</v>
      </c>
      <c r="B84" s="65">
        <f t="shared" si="1"/>
        <v>3.879200187</v>
      </c>
      <c r="C84" s="67">
        <v>984480.0</v>
      </c>
      <c r="D84" s="67">
        <v>3818995.0</v>
      </c>
      <c r="E84" s="65"/>
      <c r="F84" s="74">
        <v>1.0</v>
      </c>
    </row>
    <row r="85" ht="12.0" customHeight="1">
      <c r="A85" s="79" t="s">
        <v>115</v>
      </c>
      <c r="B85" s="65">
        <f t="shared" si="1"/>
        <v>2.691147876</v>
      </c>
      <c r="C85" s="67">
        <v>981256.0</v>
      </c>
      <c r="D85" s="67">
        <v>2640705.0</v>
      </c>
      <c r="E85" s="65"/>
      <c r="F85" s="74">
        <v>1.0</v>
      </c>
    </row>
    <row r="86" ht="12.0" customHeight="1">
      <c r="A86" s="79" t="s">
        <v>116</v>
      </c>
      <c r="B86" s="65">
        <f t="shared" si="1"/>
        <v>2.194161531</v>
      </c>
      <c r="C86" s="67">
        <v>935896.0</v>
      </c>
      <c r="D86" s="67">
        <v>2053507.0</v>
      </c>
      <c r="E86" s="65"/>
      <c r="F86" s="74">
        <v>1.0</v>
      </c>
    </row>
    <row r="87" ht="12.0" customHeight="1">
      <c r="A87" s="79" t="s">
        <v>117</v>
      </c>
      <c r="B87" s="65">
        <f t="shared" si="1"/>
        <v>1.40605348</v>
      </c>
      <c r="C87" s="67">
        <v>904967.0</v>
      </c>
      <c r="D87" s="67">
        <v>1272432.0</v>
      </c>
      <c r="E87" s="65"/>
      <c r="F87" s="74">
        <v>1.0</v>
      </c>
    </row>
    <row r="88" ht="12.0" customHeight="1">
      <c r="A88" s="79" t="s">
        <v>118</v>
      </c>
      <c r="B88" s="65">
        <f t="shared" si="1"/>
        <v>0.5198822002</v>
      </c>
      <c r="C88" s="74">
        <v>717828.0</v>
      </c>
      <c r="D88" s="67">
        <v>373186.0</v>
      </c>
      <c r="E88" s="65"/>
      <c r="F88" s="74">
        <v>1.0</v>
      </c>
    </row>
    <row r="89" ht="12.0" customHeight="1">
      <c r="A89" s="79" t="s">
        <v>119</v>
      </c>
      <c r="B89" s="69">
        <f t="shared" si="1"/>
        <v>0.5353962822</v>
      </c>
      <c r="C89" s="70">
        <v>733707.0</v>
      </c>
      <c r="D89" s="70">
        <v>392824.0</v>
      </c>
      <c r="E89" s="65"/>
      <c r="F89" s="75">
        <v>1.0</v>
      </c>
    </row>
    <row r="90" ht="12.0" customHeight="1">
      <c r="A90" s="79" t="s">
        <v>120</v>
      </c>
      <c r="B90" s="80">
        <f t="shared" si="1"/>
        <v>0.4397945318</v>
      </c>
      <c r="C90" s="81">
        <v>676309.0</v>
      </c>
      <c r="D90" s="81">
        <v>297437.0</v>
      </c>
      <c r="E90" s="82">
        <f t="shared" ref="E90:E95" si="2">sum(D$90:D90)/sum(C$90:C90)</f>
        <v>0.4397945318</v>
      </c>
      <c r="F90" s="83">
        <v>1.0</v>
      </c>
    </row>
    <row r="91" ht="12.0" customHeight="1">
      <c r="A91" s="79" t="s">
        <v>121</v>
      </c>
      <c r="B91" s="65">
        <f t="shared" si="1"/>
        <v>0.393927578</v>
      </c>
      <c r="C91" s="84">
        <v>651404.0</v>
      </c>
      <c r="D91" s="84">
        <v>256606.0</v>
      </c>
      <c r="E91" s="65">
        <f t="shared" si="2"/>
        <v>0.4172912369</v>
      </c>
      <c r="F91" s="85">
        <v>1.0</v>
      </c>
    </row>
    <row r="92" ht="12.0" customHeight="1">
      <c r="A92" s="79" t="s">
        <v>122</v>
      </c>
      <c r="B92" s="65">
        <f t="shared" si="1"/>
        <v>0.3764562662</v>
      </c>
      <c r="C92" s="84">
        <v>758189.0</v>
      </c>
      <c r="D92" s="84">
        <v>285425.0</v>
      </c>
      <c r="E92" s="65">
        <f t="shared" si="2"/>
        <v>0.4024484372</v>
      </c>
      <c r="F92" s="85">
        <v>1.0</v>
      </c>
    </row>
    <row r="93" ht="12.0" customHeight="1">
      <c r="A93" s="79" t="s">
        <v>123</v>
      </c>
      <c r="B93" s="65">
        <f t="shared" si="1"/>
        <v>0.7097170374</v>
      </c>
      <c r="C93" s="84">
        <v>823183.0</v>
      </c>
      <c r="D93" s="84">
        <v>584227.0</v>
      </c>
      <c r="E93" s="65">
        <f t="shared" si="2"/>
        <v>0.4893961503</v>
      </c>
      <c r="F93" s="85">
        <v>1.0</v>
      </c>
    </row>
    <row r="94" ht="12.0" customHeight="1">
      <c r="A94" s="79" t="s">
        <v>124</v>
      </c>
      <c r="B94" s="65">
        <f t="shared" si="1"/>
        <v>1.36463036</v>
      </c>
      <c r="C94" s="84">
        <v>908180.0</v>
      </c>
      <c r="D94" s="84">
        <v>1239330.0</v>
      </c>
      <c r="E94" s="65">
        <f t="shared" si="2"/>
        <v>0.697626442</v>
      </c>
      <c r="F94" s="85">
        <v>1.0</v>
      </c>
    </row>
    <row r="95" ht="12.0" customHeight="1">
      <c r="A95" s="79" t="s">
        <v>125</v>
      </c>
      <c r="B95" s="65">
        <f t="shared" si="1"/>
        <v>2.195295869</v>
      </c>
      <c r="C95" s="74">
        <v>949846.0</v>
      </c>
      <c r="D95" s="67">
        <v>2085193.0</v>
      </c>
      <c r="E95" s="65">
        <f t="shared" si="2"/>
        <v>0.996036803</v>
      </c>
      <c r="F95" s="85">
        <v>1.0</v>
      </c>
    </row>
    <row r="96" ht="12.0" customHeight="1">
      <c r="A96" s="79" t="s">
        <v>126</v>
      </c>
      <c r="B96" s="86"/>
      <c r="C96" s="87"/>
      <c r="D96" s="87"/>
      <c r="E96" s="86"/>
      <c r="F96" s="85">
        <v>1.0</v>
      </c>
    </row>
    <row r="97" ht="12.0" customHeight="1">
      <c r="A97" s="79" t="s">
        <v>127</v>
      </c>
      <c r="B97" s="86"/>
      <c r="C97" s="87"/>
      <c r="D97" s="87"/>
      <c r="E97" s="86"/>
      <c r="F97" s="85">
        <v>1.0</v>
      </c>
    </row>
    <row r="98" ht="12.0" customHeight="1">
      <c r="A98" s="79" t="s">
        <v>128</v>
      </c>
      <c r="B98" s="86"/>
      <c r="C98" s="87"/>
      <c r="D98" s="87"/>
      <c r="E98" s="86"/>
      <c r="F98" s="85">
        <v>1.0</v>
      </c>
    </row>
    <row r="99" ht="12.0" customHeight="1">
      <c r="A99" s="79" t="s">
        <v>129</v>
      </c>
      <c r="B99" s="86"/>
      <c r="C99" s="87"/>
      <c r="D99" s="87"/>
      <c r="E99" s="86"/>
      <c r="F99" s="85">
        <v>1.0</v>
      </c>
    </row>
    <row r="100" ht="12.0" customHeight="1">
      <c r="A100" s="79" t="s">
        <v>130</v>
      </c>
      <c r="B100" s="86"/>
      <c r="C100" s="85"/>
      <c r="D100" s="87"/>
      <c r="E100" s="86"/>
      <c r="F100" s="85">
        <v>1.0</v>
      </c>
    </row>
    <row r="101" ht="12.0" customHeight="1">
      <c r="A101" s="79" t="s">
        <v>131</v>
      </c>
      <c r="B101" s="88"/>
      <c r="C101" s="89"/>
      <c r="D101" s="89"/>
      <c r="E101" s="88"/>
      <c r="F101" s="90">
        <v>1.0</v>
      </c>
    </row>
  </sheetData>
  <mergeCells count="1">
    <mergeCell ref="E4:F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7.25"/>
    <col customWidth="1" min="2" max="2" width="22.38"/>
    <col customWidth="1" min="3" max="3" width="11.38"/>
    <col customWidth="1" min="4" max="4" width="15.13"/>
    <col customWidth="1" min="5" max="5" width="10.75"/>
    <col customWidth="1" min="6" max="6" width="16.5"/>
  </cols>
  <sheetData>
    <row r="1" ht="12.75" customHeight="1">
      <c r="A1" s="1" t="s">
        <v>0</v>
      </c>
      <c r="B1" s="91" t="s">
        <v>1</v>
      </c>
      <c r="C1" s="92" t="s">
        <v>2</v>
      </c>
      <c r="D1" s="93">
        <v>44927.0</v>
      </c>
      <c r="E1" s="94" t="s">
        <v>3</v>
      </c>
      <c r="F1" s="6" t="str">
        <f>HYPERLINK("https://www.eurocontrol.int/prudata/dashboard/metadata/minutes-of-en-route-atfm-delay-per-flight-ses-rp2/","En route ATFM delay")</f>
        <v>En route ATFM delay</v>
      </c>
    </row>
    <row r="2" ht="12.75" customHeight="1">
      <c r="A2" s="95" t="s">
        <v>5</v>
      </c>
      <c r="B2" s="47">
        <f>ERT_ATFM_YY!B2</f>
        <v>46220</v>
      </c>
      <c r="C2" s="11" t="s">
        <v>6</v>
      </c>
      <c r="D2" s="96">
        <f>ERT_ATFM_YY!D2</f>
        <v>46203</v>
      </c>
      <c r="E2" s="97" t="s">
        <v>7</v>
      </c>
      <c r="F2" s="14" t="s">
        <v>8</v>
      </c>
    </row>
    <row r="3" ht="12.75" customHeight="1">
      <c r="A3" s="98"/>
      <c r="B3" s="98"/>
      <c r="C3" s="98"/>
      <c r="D3" s="98"/>
      <c r="E3" s="98"/>
      <c r="F3" s="99" t="s">
        <v>9</v>
      </c>
    </row>
    <row r="4" ht="13.5" customHeight="1">
      <c r="A4" s="100" t="str">
        <f>ERT_ATFM_YY!A4</f>
        <v>Period: JAN-JUN</v>
      </c>
      <c r="B4" s="101" t="s">
        <v>132</v>
      </c>
      <c r="C4" s="101" t="s">
        <v>133</v>
      </c>
      <c r="D4" s="102"/>
      <c r="E4" s="102"/>
      <c r="F4" s="102"/>
    </row>
    <row r="5" ht="25.5" customHeight="1">
      <c r="A5" s="103" t="s">
        <v>134</v>
      </c>
      <c r="B5" s="103" t="s">
        <v>135</v>
      </c>
      <c r="C5" s="103" t="s">
        <v>136</v>
      </c>
      <c r="D5" s="103" t="s">
        <v>137</v>
      </c>
      <c r="E5" s="103" t="s">
        <v>138</v>
      </c>
      <c r="F5" s="103" t="s">
        <v>139</v>
      </c>
    </row>
    <row r="6" ht="12.75" customHeight="1">
      <c r="A6" s="104" t="s">
        <v>11</v>
      </c>
      <c r="B6" s="105">
        <v>0.7</v>
      </c>
      <c r="C6" s="106">
        <v>4767111.0</v>
      </c>
      <c r="D6" s="106">
        <v>4748218.0</v>
      </c>
      <c r="E6" s="105">
        <f t="shared" ref="E6:E15" si="1">D6/C6</f>
        <v>0.996036803</v>
      </c>
      <c r="F6" s="105">
        <f>E6-B6</f>
        <v>0.296036803</v>
      </c>
    </row>
    <row r="7" ht="12.75" customHeight="1">
      <c r="A7" s="104" t="s">
        <v>140</v>
      </c>
      <c r="B7" s="105"/>
      <c r="C7" s="106">
        <v>412516.0</v>
      </c>
      <c r="D7" s="106">
        <v>35067.0</v>
      </c>
      <c r="E7" s="105">
        <f t="shared" si="1"/>
        <v>0.08500761183</v>
      </c>
      <c r="F7" s="105"/>
    </row>
    <row r="8" ht="12.75" customHeight="1">
      <c r="A8" s="104" t="s">
        <v>141</v>
      </c>
      <c r="B8" s="105"/>
      <c r="C8" s="106">
        <v>1488922.0</v>
      </c>
      <c r="D8" s="106">
        <v>730937.0</v>
      </c>
      <c r="E8" s="105">
        <f t="shared" si="1"/>
        <v>0.4909169184</v>
      </c>
      <c r="F8" s="105"/>
    </row>
    <row r="9" ht="12.75" customHeight="1">
      <c r="A9" s="104" t="s">
        <v>142</v>
      </c>
      <c r="B9" s="105"/>
      <c r="C9" s="106">
        <v>564467.0</v>
      </c>
      <c r="D9" s="106">
        <v>32723.0</v>
      </c>
      <c r="E9" s="105">
        <f t="shared" si="1"/>
        <v>0.05797150232</v>
      </c>
      <c r="F9" s="105"/>
    </row>
    <row r="10" ht="12.75" customHeight="1">
      <c r="A10" s="104" t="s">
        <v>143</v>
      </c>
      <c r="B10" s="105"/>
      <c r="C10" s="106">
        <v>452692.0</v>
      </c>
      <c r="D10" s="106">
        <v>11123.0</v>
      </c>
      <c r="E10" s="105">
        <f t="shared" si="1"/>
        <v>0.02457078985</v>
      </c>
      <c r="F10" s="105"/>
    </row>
    <row r="11" ht="12.75" customHeight="1">
      <c r="A11" s="104" t="s">
        <v>144</v>
      </c>
      <c r="B11" s="105"/>
      <c r="C11" s="106">
        <v>1202898.0</v>
      </c>
      <c r="D11" s="106">
        <v>159909.0</v>
      </c>
      <c r="E11" s="105">
        <f t="shared" si="1"/>
        <v>0.1329364585</v>
      </c>
      <c r="F11" s="105"/>
    </row>
    <row r="12" ht="12.75" customHeight="1">
      <c r="A12" s="104" t="s">
        <v>145</v>
      </c>
      <c r="B12" s="105"/>
      <c r="C12" s="106">
        <v>2963201.0</v>
      </c>
      <c r="D12" s="106">
        <v>2641760.0</v>
      </c>
      <c r="E12" s="105">
        <f t="shared" si="1"/>
        <v>0.8915223773</v>
      </c>
      <c r="F12" s="105"/>
    </row>
    <row r="13" ht="12.75" customHeight="1">
      <c r="A13" s="104" t="s">
        <v>146</v>
      </c>
      <c r="B13" s="105"/>
      <c r="C13" s="106">
        <v>454691.0</v>
      </c>
      <c r="D13" s="106">
        <v>10220.0</v>
      </c>
      <c r="E13" s="105">
        <f t="shared" si="1"/>
        <v>0.02247680293</v>
      </c>
      <c r="F13" s="105"/>
    </row>
    <row r="14" ht="12.75" customHeight="1">
      <c r="A14" s="104" t="s">
        <v>147</v>
      </c>
      <c r="B14" s="105"/>
      <c r="C14" s="106">
        <v>1251841.0</v>
      </c>
      <c r="D14" s="106">
        <v>1118134.0</v>
      </c>
      <c r="E14" s="105">
        <f t="shared" si="1"/>
        <v>0.8931917073</v>
      </c>
      <c r="F14" s="105"/>
    </row>
    <row r="15" ht="12.75" customHeight="1">
      <c r="A15" s="107" t="s">
        <v>148</v>
      </c>
      <c r="B15" s="105"/>
      <c r="C15" s="106">
        <v>1240168.0</v>
      </c>
      <c r="D15" s="106">
        <v>394161.0</v>
      </c>
      <c r="E15" s="105">
        <f t="shared" si="1"/>
        <v>0.3178287135</v>
      </c>
      <c r="F15" s="105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25"/>
    <col customWidth="1" min="2" max="2" width="20.0"/>
    <col customWidth="1" min="3" max="4" width="13.88"/>
    <col customWidth="1" min="5" max="5" width="13.63"/>
    <col customWidth="1" min="6" max="6" width="16.5"/>
  </cols>
  <sheetData>
    <row r="1" ht="12.75" customHeight="1">
      <c r="A1" s="1" t="s">
        <v>0</v>
      </c>
      <c r="B1" s="91" t="s">
        <v>1</v>
      </c>
      <c r="C1" s="92" t="s">
        <v>2</v>
      </c>
      <c r="D1" s="93">
        <v>46023.0</v>
      </c>
      <c r="E1" s="94" t="s">
        <v>3</v>
      </c>
      <c r="F1" s="6" t="str">
        <f>HYPERLINK("https://www.eurocontrol.int/prudata/dashboard/metadata/minutes-of-en-route-atfm-delay-per-flight-ses-rp2/","En route ATFM delay")</f>
        <v>En route ATFM delay</v>
      </c>
    </row>
    <row r="2" ht="12.75" customHeight="1">
      <c r="A2" s="95" t="s">
        <v>5</v>
      </c>
      <c r="B2" s="47">
        <f>ERT_ATFM_YY!B2</f>
        <v>46220</v>
      </c>
      <c r="C2" s="11" t="s">
        <v>6</v>
      </c>
      <c r="D2" s="96">
        <f>ERT_ATFM_YY!D2</f>
        <v>46203</v>
      </c>
      <c r="E2" s="97" t="s">
        <v>7</v>
      </c>
      <c r="F2" s="14" t="s">
        <v>8</v>
      </c>
    </row>
    <row r="3" ht="12.75" customHeight="1">
      <c r="A3" s="98"/>
      <c r="B3" s="98"/>
      <c r="C3" s="99" t="s">
        <v>9</v>
      </c>
      <c r="D3" s="99" t="s">
        <v>4</v>
      </c>
      <c r="E3" s="99" t="s">
        <v>9</v>
      </c>
      <c r="F3" s="99" t="s">
        <v>149</v>
      </c>
    </row>
    <row r="4" ht="13.5" customHeight="1">
      <c r="A4" s="100" t="str">
        <f>ERT_ATFM_YY!A4</f>
        <v>Period: JAN-JUN</v>
      </c>
      <c r="B4" s="101" t="s">
        <v>132</v>
      </c>
      <c r="C4" s="101" t="s">
        <v>9</v>
      </c>
      <c r="D4" s="102"/>
      <c r="E4" s="102"/>
      <c r="F4" s="102"/>
    </row>
    <row r="5" ht="25.5" customHeight="1">
      <c r="A5" s="103" t="s">
        <v>150</v>
      </c>
      <c r="B5" s="103" t="s">
        <v>135</v>
      </c>
      <c r="C5" s="103" t="s">
        <v>136</v>
      </c>
      <c r="D5" s="103" t="s">
        <v>137</v>
      </c>
      <c r="E5" s="103" t="s">
        <v>138</v>
      </c>
      <c r="F5" s="103" t="s">
        <v>139</v>
      </c>
    </row>
    <row r="6" ht="12.75" customHeight="1">
      <c r="A6" s="104" t="s">
        <v>151</v>
      </c>
      <c r="B6" s="105"/>
      <c r="C6" s="106">
        <v>341053.0</v>
      </c>
      <c r="D6" s="106">
        <v>8345.0</v>
      </c>
      <c r="E6" s="108">
        <f t="shared" ref="E6:E34" si="1">D6/C6</f>
        <v>0.02446833777</v>
      </c>
      <c r="F6" s="105" t="s">
        <v>9</v>
      </c>
    </row>
    <row r="7" ht="12.75" customHeight="1">
      <c r="A7" s="104" t="s">
        <v>152</v>
      </c>
      <c r="B7" s="105"/>
      <c r="C7" s="106">
        <v>365351.0</v>
      </c>
      <c r="D7" s="106">
        <v>14810.0</v>
      </c>
      <c r="E7" s="108">
        <f t="shared" si="1"/>
        <v>0.04053636092</v>
      </c>
      <c r="F7" s="105"/>
    </row>
    <row r="8" ht="12.75" customHeight="1">
      <c r="A8" s="104" t="s">
        <v>153</v>
      </c>
      <c r="B8" s="105"/>
      <c r="C8" s="106">
        <v>640982.0</v>
      </c>
      <c r="D8" s="106">
        <v>83158.0</v>
      </c>
      <c r="E8" s="108">
        <f t="shared" si="1"/>
        <v>0.1297353124</v>
      </c>
      <c r="F8" s="105"/>
    </row>
    <row r="9" ht="12.75" customHeight="1">
      <c r="A9" s="104" t="s">
        <v>154</v>
      </c>
      <c r="B9" s="105"/>
      <c r="C9" s="106">
        <v>273845.0</v>
      </c>
      <c r="D9" s="106">
        <v>7753.0</v>
      </c>
      <c r="E9" s="108">
        <f t="shared" si="1"/>
        <v>0.02831163614</v>
      </c>
      <c r="F9" s="105"/>
    </row>
    <row r="10" ht="12.75" customHeight="1">
      <c r="A10" s="104" t="s">
        <v>155</v>
      </c>
      <c r="B10" s="105"/>
      <c r="C10" s="106">
        <v>471793.0</v>
      </c>
      <c r="D10" s="106">
        <v>26668.0</v>
      </c>
      <c r="E10" s="108">
        <f t="shared" si="1"/>
        <v>0.05652478947</v>
      </c>
      <c r="F10" s="105"/>
    </row>
    <row r="11" ht="12.75" customHeight="1">
      <c r="A11" s="104" t="s">
        <v>156</v>
      </c>
      <c r="B11" s="105"/>
      <c r="C11" s="106">
        <v>469134.0</v>
      </c>
      <c r="D11" s="106">
        <v>13274.0</v>
      </c>
      <c r="E11" s="108">
        <f t="shared" si="1"/>
        <v>0.02829468766</v>
      </c>
      <c r="F11" s="105"/>
    </row>
    <row r="12" ht="12.75" customHeight="1">
      <c r="A12" s="104" t="s">
        <v>157</v>
      </c>
      <c r="B12" s="105"/>
      <c r="C12" s="106">
        <v>214152.0</v>
      </c>
      <c r="D12" s="106">
        <v>7951.0</v>
      </c>
      <c r="E12" s="108">
        <f t="shared" si="1"/>
        <v>0.03712783444</v>
      </c>
      <c r="F12" s="105"/>
    </row>
    <row r="13" ht="12.75" customHeight="1">
      <c r="A13" s="104" t="s">
        <v>158</v>
      </c>
      <c r="B13" s="105"/>
      <c r="C13" s="106">
        <v>1369024.0</v>
      </c>
      <c r="D13" s="106">
        <v>626611.0</v>
      </c>
      <c r="E13" s="108">
        <f t="shared" si="1"/>
        <v>0.457706366</v>
      </c>
      <c r="F13" s="105"/>
    </row>
    <row r="14" ht="12.75" customHeight="1">
      <c r="A14" s="104" t="s">
        <v>159</v>
      </c>
      <c r="B14" s="105"/>
      <c r="C14" s="106">
        <v>1699666.0</v>
      </c>
      <c r="D14" s="106">
        <v>1581275.0</v>
      </c>
      <c r="E14" s="108">
        <f t="shared" si="1"/>
        <v>0.93034455</v>
      </c>
      <c r="F14" s="105"/>
    </row>
    <row r="15" ht="12.75" customHeight="1">
      <c r="A15" s="104" t="s">
        <v>160</v>
      </c>
      <c r="B15" s="105"/>
      <c r="C15" s="106">
        <v>86992.0</v>
      </c>
      <c r="D15" s="106">
        <v>1520.0</v>
      </c>
      <c r="E15" s="108">
        <f t="shared" si="1"/>
        <v>0.01747287107</v>
      </c>
      <c r="F15" s="105"/>
    </row>
    <row r="16" ht="12.75" customHeight="1">
      <c r="A16" s="104" t="s">
        <v>161</v>
      </c>
      <c r="B16" s="105"/>
      <c r="C16" s="106">
        <v>1212482.0</v>
      </c>
      <c r="D16" s="106">
        <v>1084812.0</v>
      </c>
      <c r="E16" s="108">
        <f t="shared" si="1"/>
        <v>0.8947035915</v>
      </c>
      <c r="F16" s="105"/>
    </row>
    <row r="17" ht="12.75" customHeight="1">
      <c r="A17" s="104" t="s">
        <v>162</v>
      </c>
      <c r="B17" s="105"/>
      <c r="C17" s="106">
        <v>1030490.0</v>
      </c>
      <c r="D17" s="106">
        <v>26104.0</v>
      </c>
      <c r="E17" s="108">
        <f t="shared" si="1"/>
        <v>0.02533163835</v>
      </c>
      <c r="F17" s="105"/>
    </row>
    <row r="18" ht="12.75" customHeight="1">
      <c r="A18" s="104" t="s">
        <v>163</v>
      </c>
      <c r="B18" s="105"/>
      <c r="C18" s="106">
        <v>114242.0</v>
      </c>
      <c r="D18" s="106">
        <v>566.0</v>
      </c>
      <c r="E18" s="108">
        <f t="shared" si="1"/>
        <v>0.004954395056</v>
      </c>
      <c r="F18" s="105"/>
    </row>
    <row r="19" ht="12.75" customHeight="1">
      <c r="A19" s="104" t="s">
        <v>164</v>
      </c>
      <c r="B19" s="105"/>
      <c r="C19" s="106">
        <v>517247.0</v>
      </c>
      <c r="D19" s="106">
        <v>696176.0</v>
      </c>
      <c r="E19" s="108">
        <f t="shared" si="1"/>
        <v>1.345925641</v>
      </c>
      <c r="F19" s="105"/>
    </row>
    <row r="20" ht="12.75" customHeight="1">
      <c r="A20" s="104" t="s">
        <v>165</v>
      </c>
      <c r="B20" s="105"/>
      <c r="C20" s="106">
        <v>523938.0</v>
      </c>
      <c r="D20" s="106">
        <v>25914.0</v>
      </c>
      <c r="E20" s="108">
        <f t="shared" si="1"/>
        <v>0.04946005062</v>
      </c>
      <c r="F20" s="105"/>
    </row>
    <row r="21" ht="12.75" customHeight="1">
      <c r="A21" s="104" t="s">
        <v>166</v>
      </c>
      <c r="B21" s="105"/>
      <c r="C21" s="106">
        <v>294931.0</v>
      </c>
      <c r="D21" s="106">
        <v>3687.0</v>
      </c>
      <c r="E21" s="108">
        <f t="shared" si="1"/>
        <v>0.0125012291</v>
      </c>
      <c r="F21" s="105"/>
    </row>
    <row r="22" ht="12.75" customHeight="1">
      <c r="A22" s="104" t="s">
        <v>167</v>
      </c>
      <c r="B22" s="105"/>
      <c r="C22" s="106">
        <v>118738.0</v>
      </c>
      <c r="D22" s="106">
        <v>381.0</v>
      </c>
      <c r="E22" s="108">
        <f t="shared" si="1"/>
        <v>0.003208745305</v>
      </c>
      <c r="F22" s="105"/>
    </row>
    <row r="23" ht="12.75" customHeight="1">
      <c r="A23" s="104" t="s">
        <v>168</v>
      </c>
      <c r="B23" s="105"/>
      <c r="C23" s="106">
        <v>280504.0</v>
      </c>
      <c r="D23" s="106">
        <v>16272.0</v>
      </c>
      <c r="E23" s="108">
        <f t="shared" si="1"/>
        <v>0.05800986795</v>
      </c>
      <c r="F23" s="105"/>
    </row>
    <row r="24" ht="12.75" customHeight="1">
      <c r="A24" s="104" t="s">
        <v>169</v>
      </c>
      <c r="B24" s="105"/>
      <c r="C24" s="106">
        <v>276202.0</v>
      </c>
      <c r="D24" s="106">
        <v>13002.0</v>
      </c>
      <c r="E24" s="108">
        <f t="shared" si="1"/>
        <v>0.04707424276</v>
      </c>
      <c r="F24" s="105"/>
    </row>
    <row r="25" ht="12.75" customHeight="1">
      <c r="A25" s="104" t="s">
        <v>170</v>
      </c>
      <c r="B25" s="105"/>
      <c r="C25" s="106">
        <v>868571.0</v>
      </c>
      <c r="D25" s="106">
        <v>105648.0</v>
      </c>
      <c r="E25" s="108">
        <f t="shared" si="1"/>
        <v>0.1216342705</v>
      </c>
      <c r="F25" s="105"/>
    </row>
    <row r="26" ht="12.75" customHeight="1">
      <c r="A26" s="104" t="s">
        <v>171</v>
      </c>
      <c r="B26" s="105"/>
      <c r="C26" s="106">
        <v>82223.0</v>
      </c>
      <c r="D26" s="106">
        <v>706.0</v>
      </c>
      <c r="E26" s="108">
        <f t="shared" si="1"/>
        <v>0.008586405264</v>
      </c>
      <c r="F26" s="105"/>
    </row>
    <row r="27" ht="12.75" customHeight="1">
      <c r="A27" s="104" t="s">
        <v>172</v>
      </c>
      <c r="B27" s="105"/>
      <c r="C27" s="106">
        <v>371557.0</v>
      </c>
      <c r="D27" s="106">
        <v>33322.0</v>
      </c>
      <c r="E27" s="108">
        <f t="shared" si="1"/>
        <v>0.08968206762</v>
      </c>
      <c r="F27" s="105"/>
    </row>
    <row r="28" ht="12.75" customHeight="1">
      <c r="A28" s="104" t="s">
        <v>173</v>
      </c>
      <c r="B28" s="105"/>
      <c r="C28" s="106">
        <v>302778.0</v>
      </c>
      <c r="D28" s="106">
        <v>7436.0</v>
      </c>
      <c r="E28" s="108">
        <f t="shared" si="1"/>
        <v>0.02455924803</v>
      </c>
      <c r="F28" s="105"/>
    </row>
    <row r="29" ht="12.75" customHeight="1">
      <c r="A29" s="104" t="s">
        <v>174</v>
      </c>
      <c r="B29" s="105"/>
      <c r="C29" s="106">
        <v>99292.0</v>
      </c>
      <c r="D29" s="106">
        <v>0.0</v>
      </c>
      <c r="E29" s="108">
        <f t="shared" si="1"/>
        <v>0</v>
      </c>
      <c r="F29" s="105"/>
    </row>
    <row r="30" ht="12.75" customHeight="1">
      <c r="A30" s="104" t="s">
        <v>175</v>
      </c>
      <c r="B30" s="105"/>
      <c r="C30" s="106">
        <v>385942.0</v>
      </c>
      <c r="D30" s="106">
        <v>35067.0</v>
      </c>
      <c r="E30" s="108">
        <f t="shared" si="1"/>
        <v>0.09086080292</v>
      </c>
      <c r="F30" s="105"/>
    </row>
    <row r="31" ht="12.75" customHeight="1">
      <c r="A31" s="104" t="s">
        <v>176</v>
      </c>
      <c r="B31" s="105"/>
      <c r="C31" s="106">
        <v>391344.0</v>
      </c>
      <c r="D31" s="106">
        <v>6055.0</v>
      </c>
      <c r="E31" s="108">
        <f t="shared" si="1"/>
        <v>0.01547232103</v>
      </c>
      <c r="F31" s="105"/>
    </row>
    <row r="32" ht="12.75" customHeight="1">
      <c r="A32" s="104" t="s">
        <v>177</v>
      </c>
      <c r="B32" s="105"/>
      <c r="C32" s="106">
        <v>292436.0</v>
      </c>
      <c r="D32" s="106">
        <v>34384.0</v>
      </c>
      <c r="E32" s="108">
        <f t="shared" si="1"/>
        <v>0.1175778632</v>
      </c>
      <c r="F32" s="105"/>
    </row>
    <row r="33" ht="12.75" customHeight="1">
      <c r="A33" s="104" t="s">
        <v>178</v>
      </c>
      <c r="B33" s="105"/>
      <c r="C33" s="106">
        <v>656925.0</v>
      </c>
      <c r="D33" s="106">
        <v>280840.0</v>
      </c>
      <c r="E33" s="108">
        <f t="shared" si="1"/>
        <v>0.4275069452</v>
      </c>
      <c r="F33" s="105"/>
    </row>
    <row r="34" ht="12.75" customHeight="1">
      <c r="A34" s="104" t="s">
        <v>179</v>
      </c>
      <c r="B34" s="105"/>
      <c r="C34" s="106">
        <v>233579.0</v>
      </c>
      <c r="D34" s="106">
        <v>6481.0</v>
      </c>
      <c r="E34" s="108">
        <f t="shared" si="1"/>
        <v>0.02774650118</v>
      </c>
      <c r="F34" s="105"/>
    </row>
    <row r="35" ht="12.75" customHeight="1">
      <c r="A35" s="109"/>
      <c r="B35" s="110"/>
      <c r="C35" s="111"/>
      <c r="D35" s="111"/>
      <c r="E35" s="112"/>
      <c r="F35" s="110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9.25"/>
    <col customWidth="1" min="2" max="2" width="5.5"/>
    <col customWidth="1" min="3" max="3" width="11.25"/>
    <col customWidth="1" min="4" max="4" width="123.13"/>
  </cols>
  <sheetData>
    <row r="1" ht="12.0" customHeight="1">
      <c r="A1" s="113" t="s">
        <v>180</v>
      </c>
      <c r="B1" s="113" t="s">
        <v>150</v>
      </c>
      <c r="C1" s="113" t="s">
        <v>181</v>
      </c>
      <c r="D1" s="113" t="s">
        <v>182</v>
      </c>
    </row>
    <row r="2" ht="15.75" customHeight="1">
      <c r="A2" s="114">
        <v>44351.0</v>
      </c>
      <c r="B2" s="115" t="s">
        <v>183</v>
      </c>
      <c r="C2" s="116"/>
      <c r="D2" s="115" t="s">
        <v>184</v>
      </c>
    </row>
    <row r="3" ht="15.75" customHeight="1">
      <c r="A3" s="117"/>
      <c r="B3" s="115"/>
      <c r="C3" s="116"/>
      <c r="D3" s="115" t="s">
        <v>149</v>
      </c>
    </row>
    <row r="4" ht="15.75" customHeight="1">
      <c r="A4" s="117"/>
      <c r="B4" s="115"/>
      <c r="C4" s="118"/>
      <c r="D4" s="115" t="s">
        <v>185</v>
      </c>
    </row>
  </sheetData>
  <drawing r:id="rId1"/>
</worksheet>
</file>